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9.xml" ContentType="application/vnd.openxmlformats-officedocument.drawingml.chart+xml"/>
  <Override PartName="/xl/charts/chart13.xml" ContentType="application/vnd.openxmlformats-officedocument.drawingml.chart+xml"/>
  <Override PartName="/xl/charts/chart8.xml" ContentType="application/vnd.openxmlformats-officedocument.drawingml.chart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chart14.xml" ContentType="application/vnd.openxmlformats-officedocument.drawingml.char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10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README" sheetId="1" state="visible" r:id="rId3"/>
    <sheet name="Monthly Data" sheetId="2" state="visible" r:id="rId4"/>
    <sheet name="Macro Indexed" sheetId="3" state="visible" r:id="rId5"/>
    <sheet name="Annual Detail" sheetId="4" state="visible" r:id="rId6"/>
    <sheet name="Regional" sheetId="5" state="visible" r:id="rId7"/>
    <sheet name="Charts" sheetId="6" state="visible" r:id="rId8"/>
    <sheet name="Capital per Worker" sheetId="7" state="visible" r:id="rId9"/>
    <sheet name="Jobs per $1B Projects" sheetId="8" state="visible" r:id="rId10"/>
    <sheet name="Industry Capital Intensity" sheetId="9" state="visible" r:id="rId11"/>
    <sheet name="Segments Monthly" sheetId="10" state="visible" r:id="rId12"/>
    <sheet name="Segments Over Time" sheetId="11" state="visible" r:id="rId13"/>
    <sheet name="Labor Share (ASM)" sheetId="12" state="visible" r:id="rId14"/>
    <sheet name="Labor Share Trend (ASM)" sheetId="13" state="visible" r:id="rId1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<sst xmlns="http://schemas.openxmlformats.org/spreadsheetml/2006/main" count="459" uniqueCount="410">
  <si>
    <t xml:space="preserve">CRE42 — U.S. Manufacturing Construction Base Data</t>
  </si>
  <si>
    <t xml:space="preserve">Built 2026-08-07 for the Trade Policy section page: U.S. Manufacturing Construction Boom.</t>
  </si>
  <si>
    <t xml:space="preserve">All dollar values are millions of dollars. Monthly series are seasonally adjusted annual rates (SAAR).</t>
  </si>
  <si>
    <t xml:space="preserve">TABS</t>
  </si>
  <si>
    <t xml:space="preserve">Monthly Data — Census C30 private construction spending, monthly SAAR, Jan 1993 – Jun 2026:</t>
  </si>
  <si>
    <t xml:space="preserve">    manufacturing total, computer/electronic/electrical (CEE), mfg ex-CEE, data center (office), warehouse, power.</t>
  </si>
  <si>
    <t xml:space="preserve">    Derived columns (ex-CEE, CEE share) are live formulas.</t>
  </si>
  <si>
    <t xml:space="preserve">Macro Indexed — construction vs. manufacturing employment (BLS) vs. manufacturing output (Fed G.17),</t>
  </si>
  <si>
    <t xml:space="preserve">    indexed to Dec 2019 = 100 by formula; plus capacity utilization.</t>
  </si>
  <si>
    <t xml:space="preserve">Annual Detail — manufacturing subcategories and office detail (incl. data center), annual 2012–2025.</t>
  </si>
  <si>
    <t xml:space="preserve">Regional — manufacturing construction by Census region, annual 1993–2025, with share formulas.</t>
  </si>
  <si>
    <t xml:space="preserve">Charts — native Excel charts drawn from the data tabs.</t>
  </si>
  <si>
    <t xml:space="preserve">SOURCES</t>
  </si>
  <si>
    <t xml:space="preserve">U.S. Census Bureau, Construction Spending (C30), Historical Value Put in Place, release of Aug 3 2026:</t>
  </si>
  <si>
    <t xml:space="preserve">    privsatime.xlsx (monthly SA), private.xlsx + privateha2.xlsx (annual detail), region.xlsx (regional). census.gov/construction/c30</t>
  </si>
  <si>
    <t xml:space="preserve">FRED / BLS / Federal Reserve: MANEMP (mfg employment, thousands), IPMAN (mfg industrial production index),</t>
  </si>
  <si>
    <t xml:space="preserve">    MCUMFN (mfg capacity utilization). fred.stlouisfed.org. Retrieved Aug 2026.</t>
  </si>
  <si>
    <t xml:space="preserve">NOTES</t>
  </si>
  <si>
    <t xml:space="preserve">Data center construction is classified by Census under OFFICE, not manufacturing; the line exists from 2014</t>
  </si>
  <si>
    <t xml:space="preserve">    (earlier years are folded into office/general). It is shown here for the AI-factories sidebar, not as manufacturing.</t>
  </si>
  <si>
    <t xml:space="preserve">Jun 2026 is preliminary (p); Apr–May 2026 revised (r). Census vintages revise ~1-2%.</t>
  </si>
  <si>
    <t xml:space="preserve">Values are nominal dollars; construction cost inflation 2021–23 means real growth is smaller than nominal.</t>
  </si>
  <si>
    <t xml:space="preserve">ADDED 2026-08-07 (v2): Capital per Worker tab (construction $ per manufacturing worker, annual, live formulas;</t>
  </si>
  <si>
    <t xml:space="preserve">    robotics context block); NAICS 334 employment (BLS CES via FRED CES3133400001) added to Macro Indexed cols I–K;</t>
  </si>
  <si>
    <t xml:space="preserve">    Charts 5–6. NAICS 334 = computer/electronic products, the subsector receiving ~2/3 of the construction boom.</t>
  </si>
  <si>
    <t xml:space="preserve">ADDED v3: workers-per-$1B flip columns (Capital per Worker cols H–I); Jobs per $1B Projects tab (announced</t>
  </si>
  <si>
    <t xml:space="preserve">    project figures, flagged for verification); Chart 7. Data centers remain outside all manufacturing series.</t>
  </si>
  <si>
    <t xml:space="preserve">ADDED v4 (2026-08-09): Industry Capital Intensity tab — Census ASM 2021 capex per employee by industry incl.</t>
  </si>
  <si>
    <t xml:space="preserve">    buildings-vs-machinery split; Chart 8. Retrieved via Census API (key logged in api-key-tracker.xlsx, Base Data folder).</t>
  </si>
  <si>
    <t xml:space="preserve">ADDED v5 (2026-08-09): Segments Monthly + Segments Over Time tabs — employment (BLS CES) and output (Fed G.17)</t>
  </si>
  <si>
    <t xml:space="preserve">    by manufacturing subsector, 1972/1990–2026, with 2000=100 output and 1990=100 employment indexes; Mfg % of GDP; Charts 9–10.</t>
  </si>
  <si>
    <t xml:space="preserve">ADDED v5.1: Motor Vehicles &amp; Parts employment (BLS CES3133600101) in Segments tabs + Chart 10. Battery mfg (NAICS 33591) employment pending — BLS site in maintenance 2026-08-08/09.</t>
  </si>
  <si>
    <t xml:space="preserve">ADDED v6: Labor Share (ASM) tab — payroll &amp; production-worker wages vs. value added by industry, 2021 (+2018), Chart 11;</t>
  </si>
  <si>
    <t xml:space="preserve">    output-vs-employment paired index chart (Chart 12). Note: G.17 output indexes are REAL (quantity) measures — no CPI/PPI adjustment required.</t>
  </si>
  <si>
    <t xml:space="preserve">ADDED v6.1: BLS manufacturing labor-share index 1987-2022 (FRED PRS30006173) on Labor Share (ASM) tab; Chart 13.</t>
  </si>
  <si>
    <t xml:space="preserve">ADDED v6.2 (2026-08-10): Battery mfg employment (BLS CES3133591001, 2016-2026) in Segments tabs; Chart 14 (betting segments,</t>
  </si>
  <si>
    <t xml:space="preserve">    2019=100). Note: CES battery employment (~42K in 2021) exceeds ASM's establishment count (~28K) — different survey scopes.</t>
  </si>
  <si>
    <t xml:space="preserve">ADDED v6.3 (2026-08-10): NAICS 334 industrial production index (Dec 2019=100) in Macro Indexed col L; Chart 5 now construction vs. employment vs. production with employment/production on a right axis. Chart 12: IP Computer/Elec moved to right axis. Charts 10 &amp; 12 x-range now starts 1990 (was 1972). Chart 14 value ranges aligned to 2016-2026 categories (x-axis fix).</t>
  </si>
  <si>
    <t xml:space="preserve">ADDED v6.4 (2026-08-10): Labor Share Trend (ASM) tab — payroll &amp; value added by industry, annual 2012–2021 (ASM via Census API + Economic Census 2012/2017 + ASM Benchmark 2022 for 2018-21), share columns live formulas; Chart 15. Note: BLS labor-share index (Chart 13) is compensation share of sectoral OUTPUT, all-mfg only — related but not the same measure as payroll/VA.</t>
  </si>
  <si>
    <t xml:space="preserve">CHANGED v6.5 (2026-08-10): Removed Construction $ per Worker chart (data retained on Capital per Worker tab). Jobs per $1B chart inverted to Announced Investment per Direct Job ($M, col G). Employment-by-segment chart: 2026 endpoint labels (high/low/total, % vs 1990). Labor Share Trend (ASM) tab: employee counts + VA per Employee ($000) columns added; new VA-per-employee chart (productivity divergence).</t>
  </si>
  <si>
    <t xml:space="preserve">ADDED v6.6 (2026-08-10): Employment-by-segment recovery chart, 2010–2026 (2010=100; 2010 = post-recession total-mfg employment low, 65.1 on the 1990 index) from live rebased columns AR-AZ on Segments Over Time. Charts sheet re-laid on a uniform grid.</t>
  </si>
  <si>
    <t xml:space="preserve">ADDED v6.7 (2026-08-10): IP Motor Vehicles &amp; Parts (Fed G.17 via FRED IPG3361T3S, monthly 1972-2026) in Segments Monthly col U + annual avg/1990=100 in Segments Over Time cols AP-AQ; motor vehicles output+employment pair added to output-vs-employment chart. No G.17 output index exists for battery mfg (NAICS 33591) - battery output cannot be paired; battery employment is covered by the betting-segments chart.</t>
  </si>
  <si>
    <t xml:space="preserve">Month</t>
  </si>
  <si>
    <t xml:space="preserve">Manufacturing Total ($M SAAR)</t>
  </si>
  <si>
    <t xml:space="preserve">Computer/Electronic/ Electrical ($M SAAR)</t>
  </si>
  <si>
    <t xml:space="preserve">Mfg ex-CEE ($M SAAR)</t>
  </si>
  <si>
    <t xml:space="preserve">CEE Share of Mfg</t>
  </si>
  <si>
    <t xml:space="preserve">Data Center — Office ($M SAAR)</t>
  </si>
  <si>
    <t xml:space="preserve">Warehouse ($M SAAR)</t>
  </si>
  <si>
    <t xml:space="preserve">Power ($M SAAR)</t>
  </si>
  <si>
    <t xml:space="preserve">Source: U.S. Census Bureau C30, privsatime.xlsx (Aug 3, 2026 release). Data center is an OFFICE subcategory (from 2014), shown for reference — not part of manufacturing. Cols D–E are formulas.</t>
  </si>
  <si>
    <t xml:space="preserve">Mfg Construction ($M SAAR)</t>
  </si>
  <si>
    <t xml:space="preserve">Mfg Employment (thous.)</t>
  </si>
  <si>
    <t xml:space="preserve">Mfg Output (IP index)</t>
  </si>
  <si>
    <t xml:space="preserve">Mfg Capacity Utilization</t>
  </si>
  <si>
    <t xml:space="preserve">Construction Idx (Dec 2019=100)</t>
  </si>
  <si>
    <t xml:space="preserve">Employment Idx (Dec 2019=100)</t>
  </si>
  <si>
    <t xml:space="preserve">Output Idx (Dec 2019=100)</t>
  </si>
  <si>
    <t xml:space="preserve">Computer/Electronic Products Empl. NAICS 334 (thous.)</t>
  </si>
  <si>
    <t xml:space="preserve">NAICS 334 Empl. Idx (Dec 2019=100)</t>
  </si>
  <si>
    <t xml:space="preserve">CEE Construction Idx (Dec 2019=100)</t>
  </si>
  <si>
    <t xml:space="preserve">NAICS 334 IP Idx (Dec 2019=100)</t>
  </si>
  <si>
    <t xml:space="preserve">Sources: Census C30 (construction, live link to Monthly Data); BLS via FRED MANEMP; Federal Reserve G.17 via FRED IPMAN, MCUMFN. Index base Dec 2019 (row 325); index columns are formulas. Col L: NAICS 334 industrial production (Fed G.17, via Segments Monthly col O), indexed Dec 2019=100.</t>
  </si>
  <si>
    <t xml:space="preserve">NAICS 334: BLS CES via FRED CES3133400001.</t>
  </si>
  <si>
    <t xml:space="preserve">Type of Construction ($M, annual)</t>
  </si>
  <si>
    <t xml:space="preserve">Manufacturing — Total</t>
  </si>
  <si>
    <t xml:space="preserve">    Food/beverage/tobacco</t>
  </si>
  <si>
    <t xml:space="preserve">    Textile/apparel/leather/furniture</t>
  </si>
  <si>
    <t xml:space="preserve">    Wood</t>
  </si>
  <si>
    <t xml:space="preserve">    Paper/print/publishing</t>
  </si>
  <si>
    <t xml:space="preserve">    Petroleum/coal</t>
  </si>
  <si>
    <t xml:space="preserve">    Chemical</t>
  </si>
  <si>
    <t xml:space="preserve">    Plastic/rubber</t>
  </si>
  <si>
    <t xml:space="preserve">    Nonmetallic mineral</t>
  </si>
  <si>
    <t xml:space="preserve">    Primary metal</t>
  </si>
  <si>
    <t xml:space="preserve">    Fabricated metal</t>
  </si>
  <si>
    <t xml:space="preserve">    Machinery</t>
  </si>
  <si>
    <t xml:space="preserve">    Computer/electronic/electrical (CEE)</t>
  </si>
  <si>
    <t xml:space="preserve">    Transportation equipment</t>
  </si>
  <si>
    <t xml:space="preserve">    Miscellaneous</t>
  </si>
  <si>
    <t xml:space="preserve">CEE share of manufacturing</t>
  </si>
  <si>
    <t xml:space="preserve">Office &amp; logistics context (not manufacturing):</t>
  </si>
  <si>
    <t xml:space="preserve">Office — Total</t>
  </si>
  <si>
    <t xml:space="preserve">    Office: General</t>
  </si>
  <si>
    <t xml:space="preserve">    Office: Data center</t>
  </si>
  <si>
    <t xml:space="preserve">    Office: Financial</t>
  </si>
  <si>
    <t xml:space="preserve">Warehouse (commercial)</t>
  </si>
  <si>
    <t xml:space="preserve">Source: Census C30 annual detail (privateha2.xlsx 2012-21; private.xlsx 2022-25). Data center folded into office/general before 2014. CEE-share row is a formula.</t>
  </si>
  <si>
    <t xml:space="preserve">Year</t>
  </si>
  <si>
    <t xml:space="preserve">US Total ($M)</t>
  </si>
  <si>
    <t xml:space="preserve">Northeast ($M)</t>
  </si>
  <si>
    <t xml:space="preserve">Midwest ($M)</t>
  </si>
  <si>
    <t xml:space="preserve">South ($M)</t>
  </si>
  <si>
    <t xml:space="preserve">West ($M)</t>
  </si>
  <si>
    <t xml:space="preserve">Northeast %</t>
  </si>
  <si>
    <t xml:space="preserve">Midwest %</t>
  </si>
  <si>
    <t xml:space="preserve">South %</t>
  </si>
  <si>
    <t xml:space="preserve">West %</t>
  </si>
  <si>
    <t xml:space="preserve">Source: Census C30 region.xlsx — private manufacturing construction by Census region, annual. Share columns are formulas.</t>
  </si>
  <si>
    <t xml:space="preserve">Mfg Construction (avg $M SAAR)</t>
  </si>
  <si>
    <t xml:space="preserve">Mfg Employment (avg thous.)</t>
  </si>
  <si>
    <t xml:space="preserve">Construction $ per Worker</t>
  </si>
  <si>
    <t xml:space="preserve">CEE Construction (avg $M SAAR)</t>
  </si>
  <si>
    <t xml:space="preserve">Ex-CEE Construction $ per Worker</t>
  </si>
  <si>
    <t xml:space="preserve">NAICS 334 Empl. (avg thous.)</t>
  </si>
  <si>
    <t xml:space="preserve">Mfg Workers per $1B of Annual Construction</t>
  </si>
  <si>
    <t xml:space="preserve">Mfg Workers per $1B, ex-CEE Construction</t>
  </si>
  <si>
    <t xml:space="preserve">2026 = January–June average (partial year). Construction $ per worker = avg monthly SAAR spending / avg manufacturing employment; nominal dollars.</t>
  </si>
  <si>
    <t xml:space="preserve">All cells on this tab are live formulas over Monthly Data and Macro Indexed.</t>
  </si>
  <si>
    <t xml:space="preserve">ROBOTICS &amp; AUTOMATION CONTEXT (see technology-ai-blue-collar.xlsx for full data; sources: IFR World Robotics 2024/2025, Acemoglu &amp; Restrepo JPE 2020, BLS OEWS May 2025):</t>
  </si>
  <si>
    <t xml:space="preserve">Global industrial robot stock 4.66M (2024), doubled in 7 years; 542K installed in 2024; China 54% of installs.</t>
  </si>
  <si>
    <t xml:space="preserve">Robot density per 10K mfg workers (2023): South Korea 1,012 | China 470 | Germany 429 | Japan 419 | U.S. 295 (10th) | global avg 162 (2x the 2017 level).</t>
  </si>
  <si>
    <t xml:space="preserve">Acemoglu &amp; Restrepo (2020): each robot per 1,000 workers reduced employment-to-population by 0.2pp and wages by 0.42% (1990–2007).</t>
  </si>
  <si>
    <t xml:space="preserve">Interpretation caution: U.S. installs (~35K/yr) are modest vs. China; the jobs gap in this boom is primarily the capital intensity of advanced manufacturing (fabs), with robotics compressing the multiplier on the ramp.</t>
  </si>
  <si>
    <t xml:space="preserve">Project</t>
  </si>
  <si>
    <t xml:space="preserve">State</t>
  </si>
  <si>
    <t xml:space="preserve">Sector</t>
  </si>
  <si>
    <t xml:space="preserve">Announced Investment ($B)</t>
  </si>
  <si>
    <t xml:space="preserve">Announced Direct Jobs</t>
  </si>
  <si>
    <t xml:space="preserve">Jobs per $1B Invested</t>
  </si>
  <si>
    <t xml:space="preserve">Capex per Job ($M)</t>
  </si>
  <si>
    <t xml:space="preserve">Source / Status note</t>
  </si>
  <si>
    <t xml:space="preserve">Typical regional distribution center (reference)</t>
  </si>
  <si>
    <t xml:space="preserve">—</t>
  </si>
  <si>
    <t xml:space="preserve">Warehouse/logistics</t>
  </si>
  <si>
    <t xml:space="preserve">Industry rule-of-thumb for context; verify vs. representative announcement at deploy</t>
  </si>
  <si>
    <t xml:space="preserve">Traditional auto assembly plant (reference)</t>
  </si>
  <si>
    <t xml:space="preserve">Auto (ICE, typical)</t>
  </si>
  <si>
    <t xml:space="preserve">Historic industry norm for context; verify vs. representative announcement at deploy</t>
  </si>
  <si>
    <t xml:space="preserve">Hyundai Metaplant America</t>
  </si>
  <si>
    <t xml:space="preserve">GA</t>
  </si>
  <si>
    <t xml:space="preserve">EV assembly (+battery JV)</t>
  </si>
  <si>
    <t xml:space="preserve">Hyundai/Georgia.org grand-opening announcements, 2025 (ecosystem figures run higher)</t>
  </si>
  <si>
    <t xml:space="preserve">Panasonic Energy De Soto</t>
  </si>
  <si>
    <t xml:space="preserve">KS</t>
  </si>
  <si>
    <t xml:space="preserve">Battery cells</t>
  </si>
  <si>
    <t xml:space="preserve">Panasonic/Kansas announcements 2022-25; verify at deploy</t>
  </si>
  <si>
    <t xml:space="preserve">BlueOval SK Battery Park (KY)</t>
  </si>
  <si>
    <t xml:space="preserve">KY</t>
  </si>
  <si>
    <t xml:space="preserve">Ford/SK announcements; verify at deploy</t>
  </si>
  <si>
    <t xml:space="preserve">Toyota Battery Manufacturing NC</t>
  </si>
  <si>
    <t xml:space="preserve">NC</t>
  </si>
  <si>
    <t xml:space="preserve">Toyota announcements (Liberty, NC); verify at deploy</t>
  </si>
  <si>
    <t xml:space="preserve">Intel Ohio One (initial phase)</t>
  </si>
  <si>
    <t xml:space="preserve">OH</t>
  </si>
  <si>
    <t xml:space="preserve">Semiconductors</t>
  </si>
  <si>
    <t xml:space="preserve">Intel announcements; timeline has slipped; verify at deploy</t>
  </si>
  <si>
    <t xml:space="preserve">Micron New York megafab</t>
  </si>
  <si>
    <t xml:space="preserve">NY</t>
  </si>
  <si>
    <t xml:space="preserve">Micron NY fact sheet: up to $100B over 20+ yrs, ~9,000 direct Micron jobs</t>
  </si>
  <si>
    <t xml:space="preserve">Typical hyperscale data center campus (reference)</t>
  </si>
  <si>
    <t xml:space="preserve">Data center (NOT mfg)</t>
  </si>
  <si>
    <t xml:space="preserve">Industry estimates of permanent ops jobs; shown for contrast; verify at deploy</t>
  </si>
  <si>
    <t xml:space="preserve">TSMC Arizona (full 6-fab buildout)</t>
  </si>
  <si>
    <t xml:space="preserve">AZ</t>
  </si>
  <si>
    <t xml:space="preserve">TSMC Mar 2025 expansion announcement; 12,000 once all facilities operational</t>
  </si>
  <si>
    <t xml:space="preserve">Samsung Taylor (expanded commitment)</t>
  </si>
  <si>
    <t xml:space="preserve">TX</t>
  </si>
  <si>
    <t xml:space="preserve">Samsung/Texas announcements; ~2,000+ direct; verify at deploy</t>
  </si>
  <si>
    <t xml:space="preserve">Announced investment and announced direct permanent jobs, nominal, as stated by companies/states at announcement; construction jobs excluded. All figures require verification against primary sources before publication.</t>
  </si>
  <si>
    <t xml:space="preserve">Investment = total capex (buildings + equipment), NOT just construction; fab equipment typically exceeds building cost, so construction-only jobs-per-$1B would be higher.</t>
  </si>
  <si>
    <t xml:space="preserve">Data center row is classified by Census under OFFICE construction, not manufacturing — shown only for comparison with the AI-factories sidebar.</t>
  </si>
  <si>
    <t xml:space="preserve">Jobs per $1B and Capex per Job are live formulas.</t>
  </si>
  <si>
    <t xml:space="preserve">NAICS</t>
  </si>
  <si>
    <t xml:space="preserve">Industry</t>
  </si>
  <si>
    <t xml:space="preserve">Employees (2021)</t>
  </si>
  <si>
    <t xml:space="preserve">Total Capex ($1,000)</t>
  </si>
  <si>
    <t xml:space="preserve">Capex: Buildings ($1,000)</t>
  </si>
  <si>
    <t xml:space="preserve">Capex: Machinery ($1,000)</t>
  </si>
  <si>
    <t xml:space="preserve">Capex per Employee ($)</t>
  </si>
  <si>
    <t xml:space="preserve">Machinery Share of Capex</t>
  </si>
  <si>
    <t xml:space="preserve">324</t>
  </si>
  <si>
    <t xml:space="preserve">Petroleum and coal products mfg</t>
  </si>
  <si>
    <t xml:space="preserve">334413</t>
  </si>
  <si>
    <t xml:space="preserve">Semiconductor &amp; related devices (6-digit)</t>
  </si>
  <si>
    <t xml:space="preserve">325</t>
  </si>
  <si>
    <t xml:space="preserve">Chemical manufacturing</t>
  </si>
  <si>
    <t xml:space="preserve">3254</t>
  </si>
  <si>
    <t xml:space="preserve">Pharmaceutical and medicine mfg (4-digit)</t>
  </si>
  <si>
    <t xml:space="preserve">3361</t>
  </si>
  <si>
    <t xml:space="preserve">Motor vehicle manufacturing (4-digit)</t>
  </si>
  <si>
    <t xml:space="preserve">33441</t>
  </si>
  <si>
    <t xml:space="preserve">Semiconductor &amp; other electronic components (5-digit)</t>
  </si>
  <si>
    <t xml:space="preserve">331</t>
  </si>
  <si>
    <t xml:space="preserve">Primary metal manufacturing</t>
  </si>
  <si>
    <t xml:space="preserve">322</t>
  </si>
  <si>
    <t xml:space="preserve">Paper manufacturing</t>
  </si>
  <si>
    <t xml:space="preserve">327</t>
  </si>
  <si>
    <t xml:space="preserve">Nonmetallic mineral product mfg</t>
  </si>
  <si>
    <t xml:space="preserve">312</t>
  </si>
  <si>
    <t xml:space="preserve">Beverage and tobacco product mfg</t>
  </si>
  <si>
    <t xml:space="preserve">334</t>
  </si>
  <si>
    <t xml:space="preserve">Computer and electronic product mfg</t>
  </si>
  <si>
    <t xml:space="preserve">326</t>
  </si>
  <si>
    <t xml:space="preserve">Plastics and rubber products mfg</t>
  </si>
  <si>
    <t xml:space="preserve">336</t>
  </si>
  <si>
    <t xml:space="preserve">Transportation equipment mfg</t>
  </si>
  <si>
    <t xml:space="preserve">311</t>
  </si>
  <si>
    <t xml:space="preserve">Food manufacturing</t>
  </si>
  <si>
    <t xml:space="preserve">313</t>
  </si>
  <si>
    <t xml:space="preserve">Textile mills</t>
  </si>
  <si>
    <t xml:space="preserve">321</t>
  </si>
  <si>
    <t xml:space="preserve">Wood product manufacturing</t>
  </si>
  <si>
    <t xml:space="preserve">33591</t>
  </si>
  <si>
    <t xml:space="preserve">Battery manufacturing (5-digit)</t>
  </si>
  <si>
    <t xml:space="preserve">332</t>
  </si>
  <si>
    <t xml:space="preserve">Fabricated metal product mfg</t>
  </si>
  <si>
    <t xml:space="preserve">333</t>
  </si>
  <si>
    <t xml:space="preserve">Machinery manufacturing</t>
  </si>
  <si>
    <t xml:space="preserve">335</t>
  </si>
  <si>
    <t xml:space="preserve">Electrical equip., appliance, component</t>
  </si>
  <si>
    <t xml:space="preserve">339</t>
  </si>
  <si>
    <t xml:space="preserve">Miscellaneous manufacturing</t>
  </si>
  <si>
    <t xml:space="preserve">323</t>
  </si>
  <si>
    <t xml:space="preserve">Printing and related support</t>
  </si>
  <si>
    <t xml:space="preserve">337</t>
  </si>
  <si>
    <t xml:space="preserve">Furniture and related product mfg</t>
  </si>
  <si>
    <t xml:space="preserve">314</t>
  </si>
  <si>
    <t xml:space="preserve">Textile product mills</t>
  </si>
  <si>
    <t xml:space="preserve">316</t>
  </si>
  <si>
    <t xml:space="preserve">Leather and allied product mfg</t>
  </si>
  <si>
    <t xml:space="preserve">315</t>
  </si>
  <si>
    <t xml:space="preserve">Apparel manufacturing</t>
  </si>
  <si>
    <t xml:space="preserve">31-33</t>
  </si>
  <si>
    <t xml:space="preserve">Source: U.S. Census Bureau, Annual Survey of Manufactures (area2017 / AM1831BASIC01), 2021, retrieved via Census API Aug 2026. Capex per Employee and Machinery Share are live formulas.</t>
  </si>
  <si>
    <t xml:space="preserve">21 three-digit subsectors plus five detail industries of interest (bold): semiconductors, pharma, motor vehicles, batteries. Sorted by capex per employee.</t>
  </si>
  <si>
    <t xml:space="preserve">2021 vintage caveat: PRE-boom. Semiconductor capex predates CHIPS-era fab construction; battery mfg ($328M capex, 27.9K employees) predates the IRA battery belt buildout — both will rise sharply in later ASM vintages.</t>
  </si>
  <si>
    <t xml:space="preserve">Annual establishment capex is not comparable to announced project totals on the Jobs per $1B Projects tab (different concept: annual spend by existing plants vs. multi-year build cost).</t>
  </si>
  <si>
    <t xml:space="preserve">Emp: Total (thous.)</t>
  </si>
  <si>
    <t xml:space="preserve">Emp: Food (thous.)</t>
  </si>
  <si>
    <t xml:space="preserve">Emp: Apparel (thous.)</t>
  </si>
  <si>
    <t xml:space="preserve">Emp: Printing (thous.)</t>
  </si>
  <si>
    <t xml:space="preserve">Emp: Chemicals (thous.)</t>
  </si>
  <si>
    <t xml:space="preserve">Emp: Fabricated Metals (thous.)</t>
  </si>
  <si>
    <t xml:space="preserve">Emp: Machinery (thous.)</t>
  </si>
  <si>
    <t xml:space="preserve">Emp: Computer/Electronic (thous.)</t>
  </si>
  <si>
    <t xml:space="preserve">Emp: Transportation Equip (thous.)</t>
  </si>
  <si>
    <t xml:space="preserve">Emp: Furniture (thous.)</t>
  </si>
  <si>
    <t xml:space="preserve">IP: Total Mfg (index)</t>
  </si>
  <si>
    <t xml:space="preserve">IP: Durables (index)</t>
  </si>
  <si>
    <t xml:space="preserve">IP: Nondurables (index)</t>
  </si>
  <si>
    <t xml:space="preserve">IP: Computer/Electronic (index)</t>
  </si>
  <si>
    <t xml:space="preserve">IP: Transportation Equip (index)</t>
  </si>
  <si>
    <t xml:space="preserve">IP: Food (index)</t>
  </si>
  <si>
    <t xml:space="preserve">IP: Chemicals (index)</t>
  </si>
  <si>
    <t xml:space="preserve">Emp: Motor Vehicles &amp; Parts (thous.)</t>
  </si>
  <si>
    <t xml:space="preserve">Emp: Battery Mfg NAICS 33591 (thous.)</t>
  </si>
  <si>
    <t xml:space="preserve">IP: Motor Vehicles &amp; Parts (index)</t>
  </si>
  <si>
    <t xml:space="preserve">Sources: BLS CES via FRED (employment, monthly SA); Federal Reserve G.17 via FRED (industrial production indexes, 2017=100). Retrieved Aug 2026. Employment subsector series begin 1990.</t>
  </si>
  <si>
    <t xml:space="preserve">IP: Total Mfg</t>
  </si>
  <si>
    <t xml:space="preserve">IP: Durables</t>
  </si>
  <si>
    <t xml:space="preserve">IP: Nondurables</t>
  </si>
  <si>
    <t xml:space="preserve">IP: Computer/Electronic</t>
  </si>
  <si>
    <t xml:space="preserve">IP: Transportation Equip</t>
  </si>
  <si>
    <t xml:space="preserve">IP: Food</t>
  </si>
  <si>
    <t xml:space="preserve">IP: Chemicals</t>
  </si>
  <si>
    <t xml:space="preserve">Mfg % of GDP (BEA)</t>
  </si>
  <si>
    <t xml:space="preserve">IP Total (2000=100)</t>
  </si>
  <si>
    <t xml:space="preserve">IP Computer/Elec (2000=100)</t>
  </si>
  <si>
    <t xml:space="preserve">IP Transp Equip (2000=100)</t>
  </si>
  <si>
    <t xml:space="preserve">IP Food (2000=100)</t>
  </si>
  <si>
    <t xml:space="preserve">IP Chemicals (2000=100)</t>
  </si>
  <si>
    <t xml:space="preserve">Emp: Battery Mfg (thous.)</t>
  </si>
  <si>
    <t xml:space="preserve">Emp Total (1990=100)</t>
  </si>
  <si>
    <t xml:space="preserve">Emp Food (1990=100)</t>
  </si>
  <si>
    <t xml:space="preserve">Emp Apparel (1990=100)</t>
  </si>
  <si>
    <t xml:space="preserve">Emp Printing (1990=100)</t>
  </si>
  <si>
    <t xml:space="preserve">Emp Chemicals (1990=100)</t>
  </si>
  <si>
    <t xml:space="preserve">Emp Machinery (1990=100)</t>
  </si>
  <si>
    <t xml:space="preserve">Emp Computer/Elec (1990=100)</t>
  </si>
  <si>
    <t xml:space="preserve">Emp Transp Equip (1990=100)</t>
  </si>
  <si>
    <t xml:space="preserve">Emp Motor Veh &amp; Parts (1990=100)</t>
  </si>
  <si>
    <t xml:space="preserve">IP Total (1990=100)</t>
  </si>
  <si>
    <t xml:space="preserve">IP Computer/Elec (1990=100)</t>
  </si>
  <si>
    <t xml:space="preserve">IP Food (1990=100)</t>
  </si>
  <si>
    <t xml:space="preserve">Emp Battery (2019=100)</t>
  </si>
  <si>
    <t xml:space="preserve">Emp Computer/Elec (2019=100)</t>
  </si>
  <si>
    <t xml:space="preserve">Emp Motor Veh &amp; Parts (2019=100)</t>
  </si>
  <si>
    <t xml:space="preserve">IP Motor Veh &amp; Parts (annual avg)</t>
  </si>
  <si>
    <t xml:space="preserve">IP Motor Veh &amp; Parts (1990=100)</t>
  </si>
  <si>
    <t xml:space="preserve">Emp Total (2010=100)</t>
  </si>
  <si>
    <t xml:space="preserve">Emp Food (2010=100)</t>
  </si>
  <si>
    <t xml:space="preserve">Emp Apparel (2010=100)</t>
  </si>
  <si>
    <t xml:space="preserve">Emp Printing (2010=100)</t>
  </si>
  <si>
    <t xml:space="preserve">Emp Chemicals (2010=100)</t>
  </si>
  <si>
    <t xml:space="preserve">Emp Machinery (2010=100)</t>
  </si>
  <si>
    <t xml:space="preserve">Emp Computer/Elec (2010=100)</t>
  </si>
  <si>
    <t xml:space="preserve">Emp Transp Equip (2010=100)</t>
  </si>
  <si>
    <t xml:space="preserve">Emp Motor Veh &amp; Parts (2010=100)</t>
  </si>
  <si>
    <t xml:space="preserve">Annual averages of monthly data (live AVERAGEIFS formulas over Segments Monthly). 2026 = Jan–Jun/Jul partial. Index columns feed Charts 9–10. Mfg % of GDP: BEA via FRED VAPGDPMA (2005+).</t>
  </si>
  <si>
    <t xml:space="preserve">Employees 2021</t>
  </si>
  <si>
    <t xml:space="preserve">Value Added 2021 ($M)</t>
  </si>
  <si>
    <t xml:space="preserve">Annual Payroll 2021 ($M)</t>
  </si>
  <si>
    <t xml:space="preserve">Production-Worker Wages 2021 ($M)</t>
  </si>
  <si>
    <t xml:space="preserve">Payroll Share of Value Added</t>
  </si>
  <si>
    <t xml:space="preserve">Prod-Worker Wage Share of VA</t>
  </si>
  <si>
    <t xml:space="preserve">VA per Employee ($000)</t>
  </si>
  <si>
    <t xml:space="preserve">Payroll per Employee ($000)</t>
  </si>
  <si>
    <t xml:space="preserve">Payroll Share 2018 (comparison)</t>
  </si>
  <si>
    <t xml:space="preserve">Mfg Labor Share Index (2017=100, BLS)</t>
  </si>
  <si>
    <t xml:space="preserve">Petroleum and coal products manufacturing</t>
  </si>
  <si>
    <t xml:space="preserve">Pharmaceutical and medicine manufacturing</t>
  </si>
  <si>
    <t xml:space="preserve">Motor vehicle manufacturing</t>
  </si>
  <si>
    <t xml:space="preserve">Manufacturing</t>
  </si>
  <si>
    <t xml:space="preserve">Plastics and rubber products manufacturing</t>
  </si>
  <si>
    <t xml:space="preserve">Electrical equipment, appliance, and component manufacturing</t>
  </si>
  <si>
    <t xml:space="preserve">Semiconductor and related device manufacturing</t>
  </si>
  <si>
    <t xml:space="preserve">Transportation equipment manufacturing</t>
  </si>
  <si>
    <t xml:space="preserve">Fabricated metal product manufacturing</t>
  </si>
  <si>
    <t xml:space="preserve">Computer and electronic product manufacturing</t>
  </si>
  <si>
    <t xml:space="preserve">3344</t>
  </si>
  <si>
    <t xml:space="preserve">Semiconductor and other electronic component manufacturing</t>
  </si>
  <si>
    <t xml:space="preserve">Furniture and related product manufacturing</t>
  </si>
  <si>
    <t xml:space="preserve">Battery manufacturing</t>
  </si>
  <si>
    <t xml:space="preserve">Source: Census ASM Benchmark (AM2231GS1), 2021 (2018 comparison column). Dollar figures nominal; shares are ratios, so no deflation needed. Share and per-employee columns are live formulas.</t>
  </si>
  <si>
    <t xml:space="preserve">Value added minus payroll is NOT all profit — it also covers depreciation, overhead, rent, and taxes — but the payroll share is the standard gross split between labor and capital claims.</t>
  </si>
  <si>
    <t xml:space="preserve">Payroll = all employees incl. engineers/management; production-worker wages isolate the factory floor. The gap between the two columns is the white-collar share — largest in semiconductors and pharma.</t>
  </si>
  <si>
    <t xml:space="preserve">Sorted ascending by payroll share: the top of the table is where value added flows mostly to capital.</t>
  </si>
  <si>
    <t xml:space="preserve">BLS Productivity &amp; Costs, manufacturing sector labor share (FRED PRS30006173), annual, 2017=100. Series ends 2022 (BLS discontinued/last published value). Peak 129 (1987) → trough 84 (2011).</t>
  </si>
  <si>
    <t xml:space="preserve">Payroll: Manufacturing (total) ($M)</t>
  </si>
  <si>
    <t xml:space="preserve">Payroll: Food manufacturing ($M)</t>
  </si>
  <si>
    <t xml:space="preserve">Payroll: Apparel manufacturing ($M)</t>
  </si>
  <si>
    <t xml:space="preserve">Payroll: Petroleum and coal products manufacturing ($M)</t>
  </si>
  <si>
    <t xml:space="preserve">Payroll: Chemical manufacturing ($M)</t>
  </si>
  <si>
    <t xml:space="preserve">Payroll: Pharmaceutical and medicine manufacturing ($M)</t>
  </si>
  <si>
    <t xml:space="preserve">Payroll: Plastics and rubber products manufacturing ($M)</t>
  </si>
  <si>
    <t xml:space="preserve">Payroll: Fabricated metal product manufacturing ($M)</t>
  </si>
  <si>
    <t xml:space="preserve">Payroll: Machinery manufacturing ($M)</t>
  </si>
  <si>
    <t xml:space="preserve">Payroll: Computer and electronic product manufacturing ($M)</t>
  </si>
  <si>
    <t xml:space="preserve">Payroll: Semiconductor and other electronic component manufacturing ($M)</t>
  </si>
  <si>
    <t xml:space="preserve">Payroll: Semiconductor and related device manufacturing ($M)</t>
  </si>
  <si>
    <t xml:space="preserve">Payroll: Electrical equipment, appliance, and component manufacturing ($M)</t>
  </si>
  <si>
    <t xml:space="preserve">Payroll: Battery manufacturing ($M)</t>
  </si>
  <si>
    <t xml:space="preserve">Payroll: Transportation equipment manufacturing ($M)</t>
  </si>
  <si>
    <t xml:space="preserve">Payroll: Motor vehicle manufacturing ($M)</t>
  </si>
  <si>
    <t xml:space="preserve">Payroll: Furniture and related product manufacturing ($M)</t>
  </si>
  <si>
    <t xml:space="preserve">Payroll: Miscellaneous manufacturing ($M)</t>
  </si>
  <si>
    <t xml:space="preserve">VA: Manufacturing (total) ($M)</t>
  </si>
  <si>
    <t xml:space="preserve">VA: Food manufacturing ($M)</t>
  </si>
  <si>
    <t xml:space="preserve">VA: Apparel manufacturing ($M)</t>
  </si>
  <si>
    <t xml:space="preserve">VA: Petroleum and coal products manufacturing ($M)</t>
  </si>
  <si>
    <t xml:space="preserve">VA: Chemical manufacturing ($M)</t>
  </si>
  <si>
    <t xml:space="preserve">VA: Pharmaceutical and medicine manufacturing ($M)</t>
  </si>
  <si>
    <t xml:space="preserve">VA: Plastics and rubber products manufacturing ($M)</t>
  </si>
  <si>
    <t xml:space="preserve">VA: Fabricated metal product manufacturing ($M)</t>
  </si>
  <si>
    <t xml:space="preserve">VA: Machinery manufacturing ($M)</t>
  </si>
  <si>
    <t xml:space="preserve">VA: Computer and electronic product manufacturing ($M)</t>
  </si>
  <si>
    <t xml:space="preserve">VA: Semiconductor and other electronic component manufacturing ($M)</t>
  </si>
  <si>
    <t xml:space="preserve">VA: Semiconductor and related device manufacturing ($M)</t>
  </si>
  <si>
    <t xml:space="preserve">VA: Electrical equipment, appliance, and component manufacturing ($M)</t>
  </si>
  <si>
    <t xml:space="preserve">VA: Battery manufacturing ($M)</t>
  </si>
  <si>
    <t xml:space="preserve">VA: Transportation equipment manufacturing ($M)</t>
  </si>
  <si>
    <t xml:space="preserve">VA: Motor vehicle manufacturing ($M)</t>
  </si>
  <si>
    <t xml:space="preserve">VA: Furniture and related product manufacturing ($M)</t>
  </si>
  <si>
    <t xml:space="preserve">VA: Miscellaneous manufacturing ($M)</t>
  </si>
  <si>
    <t xml:space="preserve">Payroll/VA: Manufacturing (total)</t>
  </si>
  <si>
    <t xml:space="preserve">Payroll/VA: Food manufacturing</t>
  </si>
  <si>
    <t xml:space="preserve">Payroll/VA: Apparel manufacturing</t>
  </si>
  <si>
    <t xml:space="preserve">Payroll/VA: Petroleum and coal products manufacturing</t>
  </si>
  <si>
    <t xml:space="preserve">Payroll/VA: Chemical manufacturing</t>
  </si>
  <si>
    <t xml:space="preserve">Payroll/VA: Pharmaceutical and medicine manufacturing</t>
  </si>
  <si>
    <t xml:space="preserve">Payroll/VA: Plastics and rubber products manufacturing</t>
  </si>
  <si>
    <t xml:space="preserve">Payroll/VA: Fabricated metal product manufacturing</t>
  </si>
  <si>
    <t xml:space="preserve">Payroll/VA: Machinery manufacturing</t>
  </si>
  <si>
    <t xml:space="preserve">Payroll/VA: Computer and electronic product manufacturing</t>
  </si>
  <si>
    <t xml:space="preserve">Payroll/VA: Semiconductor and other electronic component manufacturing</t>
  </si>
  <si>
    <t xml:space="preserve">Payroll/VA: Semiconductor and related device manufacturing</t>
  </si>
  <si>
    <t xml:space="preserve">Payroll/VA: Electrical equipment, appliance, and component manufacturing</t>
  </si>
  <si>
    <t xml:space="preserve">Payroll/VA: Battery manufacturing</t>
  </si>
  <si>
    <t xml:space="preserve">Payroll/VA: Transportation equipment manufacturing</t>
  </si>
  <si>
    <t xml:space="preserve">Payroll/VA: Motor vehicle manufacturing</t>
  </si>
  <si>
    <t xml:space="preserve">Payroll/VA: Furniture and related product manufacturing</t>
  </si>
  <si>
    <t xml:space="preserve">Payroll/VA: Miscellaneous manufacturing</t>
  </si>
  <si>
    <t xml:space="preserve">Employees: Manufacturing (total)</t>
  </si>
  <si>
    <t xml:space="preserve">Employees: Food manufacturing</t>
  </si>
  <si>
    <t xml:space="preserve">Employees: Apparel manufacturing</t>
  </si>
  <si>
    <t xml:space="preserve">Employees: Petroleum and coal products manufacturing</t>
  </si>
  <si>
    <t xml:space="preserve">Employees: Chemical manufacturing</t>
  </si>
  <si>
    <t xml:space="preserve">Employees: Pharmaceutical and medicine manufacturing</t>
  </si>
  <si>
    <t xml:space="preserve">Employees: Plastics and rubber products manufacturing</t>
  </si>
  <si>
    <t xml:space="preserve">Employees: Fabricated metal product manufacturing</t>
  </si>
  <si>
    <t xml:space="preserve">Employees: Machinery manufacturing</t>
  </si>
  <si>
    <t xml:space="preserve">Employees: Computer and electronic product manufacturing</t>
  </si>
  <si>
    <t xml:space="preserve">Employees: Semiconductor and other electronic component manufacturing</t>
  </si>
  <si>
    <t xml:space="preserve">Employees: Semiconductor and related device manufacturing</t>
  </si>
  <si>
    <t xml:space="preserve">Employees: Electrical equipment, appliance, and component manufacturing</t>
  </si>
  <si>
    <t xml:space="preserve">Employees: Battery manufacturing</t>
  </si>
  <si>
    <t xml:space="preserve">Employees: Transportation equipment manufacturing</t>
  </si>
  <si>
    <t xml:space="preserve">Employees: Motor vehicle manufacturing</t>
  </si>
  <si>
    <t xml:space="preserve">Employees: Furniture and related product manufacturing</t>
  </si>
  <si>
    <t xml:space="preserve">Employees: Miscellaneous manufacturing</t>
  </si>
  <si>
    <t xml:space="preserve">VA per Employee: Manufacturing (total) ($000)</t>
  </si>
  <si>
    <t xml:space="preserve">VA per Employee: Food manufacturing ($000)</t>
  </si>
  <si>
    <t xml:space="preserve">VA per Employee: Apparel manufacturing ($000)</t>
  </si>
  <si>
    <t xml:space="preserve">VA per Employee: Petroleum and coal products manufacturing ($000)</t>
  </si>
  <si>
    <t xml:space="preserve">VA per Employee: Chemical manufacturing ($000)</t>
  </si>
  <si>
    <t xml:space="preserve">VA per Employee: Pharmaceutical and medicine manufacturing ($000)</t>
  </si>
  <si>
    <t xml:space="preserve">VA per Employee: Plastics and rubber products manufacturing ($000)</t>
  </si>
  <si>
    <t xml:space="preserve">VA per Employee: Fabricated metal product manufacturing ($000)</t>
  </si>
  <si>
    <t xml:space="preserve">VA per Employee: Machinery manufacturing ($000)</t>
  </si>
  <si>
    <t xml:space="preserve">VA per Employee: Computer and electronic product manufacturing ($000)</t>
  </si>
  <si>
    <t xml:space="preserve">VA per Employee: Semiconductor and other electronic component manufacturing ($000)</t>
  </si>
  <si>
    <t xml:space="preserve">VA per Employee: Semiconductor and related device manufacturing ($000)</t>
  </si>
  <si>
    <t xml:space="preserve">VA per Employee: Electrical equipment, appliance, and component manufacturing ($000)</t>
  </si>
  <si>
    <t xml:space="preserve">VA per Employee: Battery manufacturing ($000)</t>
  </si>
  <si>
    <t xml:space="preserve">VA per Employee: Transportation equipment manufacturing ($000)</t>
  </si>
  <si>
    <t xml:space="preserve">VA per Employee: Motor vehicle manufacturing ($000)</t>
  </si>
  <si>
    <t xml:space="preserve">VA per Employee: Furniture and related product manufacturing ($000)</t>
  </si>
  <si>
    <t xml:space="preserve">VA per Employee: Miscellaneous manufacturing ($000)</t>
  </si>
  <si>
    <t xml:space="preserve">Sources: Census Annual Survey of Manufactures via API (timeseries/asm/industry, 2013-2016; ASM Benchmark 2022 table AM2231GS1, 2018-2021) and Economic Census (2012, 2017 ecnbasic). Payroll (PAYANN) and value added (VALADD) in $M, converted from $1,000. Payroll = all employees; concept matches Labor Share (ASM) tab. 2012 and 2017 are full Economic Census years; ASM years are samples benchmarked to the census - small level breaks possible at 2017/2018. Share columns are live formulas. Retrieved Aug 2026 (API key: api-key-tracker.xlsx). Employee counts (EMP) from the same sources; VA per Employee ($000) = live formula, nominal $ - the jobs-vs-production (productivity) divergence measure.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</si>
</sst>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mmm\-yyyy"/>
    <numFmt numFmtId="166" formatCode="#,##0"/>
    <numFmt numFmtId="167" formatCode="0.0%"/>
    <numFmt numFmtId="168" formatCode="0.0"/>
    <numFmt numFmtId="169" formatCode="0"/>
    <numFmt numFmtId="170" formatCode="\$#,##0.0"/>
    <numFmt numFmtId="171" formatCode="\$#,##0"/>
    <numFmt numFmtId="172" formatCode="0%"/>
    <numFmt numFmtId="173" formatCode="#,##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800080"/>
      <rgbColor rgb="FF2E6B4F"/>
      <rgbColor rgb="FFB3B3B3"/>
      <rgbColor rgb="FF878787"/>
      <rgbColor rgb="FF8C8C8C"/>
      <rgbColor rgb="FFA31F34"/>
      <rgbColor rgb="FFFFFFCC"/>
      <rgbColor rgb="FFCCFFFF"/>
      <rgbColor rgb="FF660066"/>
      <rgbColor rgb="FFFF8080"/>
      <rgbColor rgb="FF1F5C99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46A2B"/>
      <rgbColor rgb="FF7A5C8F"/>
      <rgbColor rgb="FF999999"/>
      <rgbColor rgb="FF003366"/>
      <rgbColor rgb="FF339966"/>
      <rgbColor rgb="FF003300"/>
      <rgbColor rgb="FF333300"/>
      <rgbColor rgb="FF993300"/>
      <rgbColor rgb="FF993366"/>
      <rgbColor rgb="FF555555"/>
      <rgbColor rgb="FF4D4D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U.S. Manufacturing Construction Spending, 1993–2026 ($M, SAAR)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areaChart>
        <c:grouping val="stacked"/>
        <c:ser>
          <c:idx val="0"/>
          <c:order val="0"/>
          <c:tx>
            <c:strRef>
              <c:f>'Monthly Data'!$D$1</c:f>
              <c:strCache>
                <c:ptCount val="1"/>
                <c:pt idx="0">
                  <c:v>Mfg ex-CEE ($M SAAR)</c:v>
                </c:pt>
              </c:strCache>
            </c:strRef>
          </c:tx>
          <c:spPr>
            <a:solidFill>
              <a:srgbClr val="8c8c8c"/>
            </a:solidFill>
            <a:ln w="9360">
              <a:solidFill>
                <a:srgbClr val="8c8c8c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'Monthly Data'!$A$2:$A$403</c:f>
              <c:strCach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strCache>
            </c:strRef>
          </c:cat>
          <c:val>
            <c:numRef>
              <c:f>'Monthly Data'!$D$2:$D$403</c:f>
              <c:numCache>
                <c:formatCode>#,##0</c:formatCode>
                <c:ptCount val="402"/>
                <c:pt idx="0">
                  <c:v>22994</c:v>
                </c:pt>
                <c:pt idx="1">
                  <c:v>21770</c:v>
                </c:pt>
                <c:pt idx="2">
                  <c:v>21083</c:v>
                </c:pt>
                <c:pt idx="3">
                  <c:v>19085</c:v>
                </c:pt>
                <c:pt idx="4">
                  <c:v>20718</c:v>
                </c:pt>
                <c:pt idx="5">
                  <c:v>19565</c:v>
                </c:pt>
                <c:pt idx="6">
                  <c:v>21133</c:v>
                </c:pt>
                <c:pt idx="7">
                  <c:v>21694</c:v>
                </c:pt>
                <c:pt idx="8">
                  <c:v>21760</c:v>
                </c:pt>
                <c:pt idx="9">
                  <c:v>21669</c:v>
                </c:pt>
                <c:pt idx="10">
                  <c:v>21209</c:v>
                </c:pt>
                <c:pt idx="11">
                  <c:v>21976</c:v>
                </c:pt>
                <c:pt idx="12">
                  <c:v>22097</c:v>
                </c:pt>
                <c:pt idx="13">
                  <c:v>22196</c:v>
                </c:pt>
                <c:pt idx="14">
                  <c:v>23298</c:v>
                </c:pt>
                <c:pt idx="15">
                  <c:v>23806</c:v>
                </c:pt>
                <c:pt idx="16">
                  <c:v>26261</c:v>
                </c:pt>
                <c:pt idx="17">
                  <c:v>24956</c:v>
                </c:pt>
                <c:pt idx="18">
                  <c:v>23212</c:v>
                </c:pt>
                <c:pt idx="19">
                  <c:v>24023</c:v>
                </c:pt>
                <c:pt idx="20">
                  <c:v>24151</c:v>
                </c:pt>
                <c:pt idx="21">
                  <c:v>25785</c:v>
                </c:pt>
                <c:pt idx="22">
                  <c:v>28748</c:v>
                </c:pt>
                <c:pt idx="23">
                  <c:v>26597</c:v>
                </c:pt>
                <c:pt idx="24">
                  <c:v>28232</c:v>
                </c:pt>
                <c:pt idx="25">
                  <c:v>28308</c:v>
                </c:pt>
                <c:pt idx="26">
                  <c:v>28463</c:v>
                </c:pt>
                <c:pt idx="27">
                  <c:v>29475</c:v>
                </c:pt>
                <c:pt idx="28">
                  <c:v>31111</c:v>
                </c:pt>
                <c:pt idx="29">
                  <c:v>29854</c:v>
                </c:pt>
                <c:pt idx="30">
                  <c:v>30974</c:v>
                </c:pt>
                <c:pt idx="31">
                  <c:v>28820</c:v>
                </c:pt>
                <c:pt idx="32">
                  <c:v>28536</c:v>
                </c:pt>
                <c:pt idx="33">
                  <c:v>28236</c:v>
                </c:pt>
                <c:pt idx="34">
                  <c:v>28051</c:v>
                </c:pt>
                <c:pt idx="35">
                  <c:v>27891</c:v>
                </c:pt>
                <c:pt idx="36">
                  <c:v>31450</c:v>
                </c:pt>
                <c:pt idx="37">
                  <c:v>29900</c:v>
                </c:pt>
                <c:pt idx="38">
                  <c:v>28954</c:v>
                </c:pt>
                <c:pt idx="39">
                  <c:v>30144</c:v>
                </c:pt>
                <c:pt idx="40">
                  <c:v>28896</c:v>
                </c:pt>
                <c:pt idx="41">
                  <c:v>29015</c:v>
                </c:pt>
                <c:pt idx="42">
                  <c:v>27483</c:v>
                </c:pt>
                <c:pt idx="43">
                  <c:v>26793</c:v>
                </c:pt>
                <c:pt idx="44">
                  <c:v>25876</c:v>
                </c:pt>
                <c:pt idx="45">
                  <c:v>29770</c:v>
                </c:pt>
                <c:pt idx="46">
                  <c:v>31031</c:v>
                </c:pt>
                <c:pt idx="47">
                  <c:v>30360</c:v>
                </c:pt>
                <c:pt idx="48">
                  <c:v>31147</c:v>
                </c:pt>
                <c:pt idx="49">
                  <c:v>30641</c:v>
                </c:pt>
                <c:pt idx="50">
                  <c:v>27949</c:v>
                </c:pt>
                <c:pt idx="51">
                  <c:v>29516</c:v>
                </c:pt>
                <c:pt idx="52">
                  <c:v>28415</c:v>
                </c:pt>
                <c:pt idx="53">
                  <c:v>28982</c:v>
                </c:pt>
                <c:pt idx="54">
                  <c:v>30580</c:v>
                </c:pt>
                <c:pt idx="55">
                  <c:v>30106</c:v>
                </c:pt>
                <c:pt idx="56">
                  <c:v>29997</c:v>
                </c:pt>
                <c:pt idx="57">
                  <c:v>30737</c:v>
                </c:pt>
                <c:pt idx="58">
                  <c:v>30537</c:v>
                </c:pt>
                <c:pt idx="59">
                  <c:v>32342</c:v>
                </c:pt>
                <c:pt idx="60">
                  <c:v>32553</c:v>
                </c:pt>
                <c:pt idx="61">
                  <c:v>32627</c:v>
                </c:pt>
                <c:pt idx="62">
                  <c:v>32898</c:v>
                </c:pt>
                <c:pt idx="63">
                  <c:v>32643</c:v>
                </c:pt>
                <c:pt idx="64">
                  <c:v>32250</c:v>
                </c:pt>
                <c:pt idx="65">
                  <c:v>31697</c:v>
                </c:pt>
                <c:pt idx="66">
                  <c:v>31049</c:v>
                </c:pt>
                <c:pt idx="67">
                  <c:v>34642</c:v>
                </c:pt>
                <c:pt idx="68">
                  <c:v>34039</c:v>
                </c:pt>
                <c:pt idx="69">
                  <c:v>33837</c:v>
                </c:pt>
                <c:pt idx="70">
                  <c:v>33403</c:v>
                </c:pt>
                <c:pt idx="71">
                  <c:v>33376</c:v>
                </c:pt>
                <c:pt idx="72">
                  <c:v>33043</c:v>
                </c:pt>
                <c:pt idx="73">
                  <c:v>32049</c:v>
                </c:pt>
                <c:pt idx="74">
                  <c:v>32916</c:v>
                </c:pt>
                <c:pt idx="75">
                  <c:v>30729</c:v>
                </c:pt>
                <c:pt idx="76">
                  <c:v>30311</c:v>
                </c:pt>
                <c:pt idx="77">
                  <c:v>30312</c:v>
                </c:pt>
                <c:pt idx="78">
                  <c:v>30160</c:v>
                </c:pt>
                <c:pt idx="79">
                  <c:v>29977</c:v>
                </c:pt>
                <c:pt idx="80">
                  <c:v>29801</c:v>
                </c:pt>
                <c:pt idx="81">
                  <c:v>28194</c:v>
                </c:pt>
                <c:pt idx="82">
                  <c:v>28285</c:v>
                </c:pt>
                <c:pt idx="83">
                  <c:v>29955</c:v>
                </c:pt>
                <c:pt idx="84">
                  <c:v>27749</c:v>
                </c:pt>
                <c:pt idx="85">
                  <c:v>31087</c:v>
                </c:pt>
                <c:pt idx="86">
                  <c:v>31676</c:v>
                </c:pt>
                <c:pt idx="87">
                  <c:v>31327</c:v>
                </c:pt>
                <c:pt idx="88">
                  <c:v>34763</c:v>
                </c:pt>
                <c:pt idx="89">
                  <c:v>32194</c:v>
                </c:pt>
                <c:pt idx="90">
                  <c:v>30909</c:v>
                </c:pt>
                <c:pt idx="91">
                  <c:v>31822</c:v>
                </c:pt>
                <c:pt idx="92">
                  <c:v>31304</c:v>
                </c:pt>
                <c:pt idx="93">
                  <c:v>31273</c:v>
                </c:pt>
                <c:pt idx="94">
                  <c:v>30664</c:v>
                </c:pt>
                <c:pt idx="95">
                  <c:v>29888</c:v>
                </c:pt>
                <c:pt idx="96">
                  <c:v>32991</c:v>
                </c:pt>
                <c:pt idx="97">
                  <c:v>31347</c:v>
                </c:pt>
                <c:pt idx="98">
                  <c:v>33986</c:v>
                </c:pt>
                <c:pt idx="99">
                  <c:v>33407</c:v>
                </c:pt>
                <c:pt idx="100">
                  <c:v>32857</c:v>
                </c:pt>
                <c:pt idx="101">
                  <c:v>34076</c:v>
                </c:pt>
                <c:pt idx="102">
                  <c:v>33701</c:v>
                </c:pt>
                <c:pt idx="103">
                  <c:v>32918</c:v>
                </c:pt>
                <c:pt idx="104">
                  <c:v>32819</c:v>
                </c:pt>
                <c:pt idx="105">
                  <c:v>30320</c:v>
                </c:pt>
                <c:pt idx="106">
                  <c:v>26712</c:v>
                </c:pt>
                <c:pt idx="107">
                  <c:v>26924</c:v>
                </c:pt>
                <c:pt idx="108">
                  <c:v>25511</c:v>
                </c:pt>
                <c:pt idx="109">
                  <c:v>23321</c:v>
                </c:pt>
                <c:pt idx="110">
                  <c:v>22526</c:v>
                </c:pt>
                <c:pt idx="111">
                  <c:v>22068</c:v>
                </c:pt>
                <c:pt idx="112">
                  <c:v>21335</c:v>
                </c:pt>
                <c:pt idx="113">
                  <c:v>21054</c:v>
                </c:pt>
                <c:pt idx="114">
                  <c:v>19983</c:v>
                </c:pt>
                <c:pt idx="115">
                  <c:v>19031</c:v>
                </c:pt>
                <c:pt idx="116">
                  <c:v>18542</c:v>
                </c:pt>
                <c:pt idx="117">
                  <c:v>19205</c:v>
                </c:pt>
                <c:pt idx="118">
                  <c:v>19429</c:v>
                </c:pt>
                <c:pt idx="119">
                  <c:v>18806</c:v>
                </c:pt>
                <c:pt idx="120">
                  <c:v>18195</c:v>
                </c:pt>
                <c:pt idx="121">
                  <c:v>18511</c:v>
                </c:pt>
                <c:pt idx="122">
                  <c:v>19474</c:v>
                </c:pt>
                <c:pt idx="123">
                  <c:v>19292</c:v>
                </c:pt>
                <c:pt idx="124">
                  <c:v>20863</c:v>
                </c:pt>
                <c:pt idx="125">
                  <c:v>21178</c:v>
                </c:pt>
                <c:pt idx="126">
                  <c:v>20246</c:v>
                </c:pt>
                <c:pt idx="127">
                  <c:v>20322</c:v>
                </c:pt>
                <c:pt idx="128">
                  <c:v>20883</c:v>
                </c:pt>
                <c:pt idx="129">
                  <c:v>20630</c:v>
                </c:pt>
                <c:pt idx="130">
                  <c:v>20075</c:v>
                </c:pt>
                <c:pt idx="131">
                  <c:v>19599</c:v>
                </c:pt>
                <c:pt idx="132">
                  <c:v>19735</c:v>
                </c:pt>
                <c:pt idx="133">
                  <c:v>20099</c:v>
                </c:pt>
                <c:pt idx="134">
                  <c:v>19233</c:v>
                </c:pt>
                <c:pt idx="135">
                  <c:v>18957</c:v>
                </c:pt>
                <c:pt idx="136">
                  <c:v>19549</c:v>
                </c:pt>
                <c:pt idx="137">
                  <c:v>17919</c:v>
                </c:pt>
                <c:pt idx="138">
                  <c:v>19264</c:v>
                </c:pt>
                <c:pt idx="139">
                  <c:v>19654</c:v>
                </c:pt>
                <c:pt idx="140">
                  <c:v>19780</c:v>
                </c:pt>
                <c:pt idx="141">
                  <c:v>22151</c:v>
                </c:pt>
                <c:pt idx="142">
                  <c:v>24173</c:v>
                </c:pt>
                <c:pt idx="143">
                  <c:v>24210</c:v>
                </c:pt>
                <c:pt idx="144">
                  <c:v>23520</c:v>
                </c:pt>
                <c:pt idx="145">
                  <c:v>23578</c:v>
                </c:pt>
                <c:pt idx="146">
                  <c:v>24490</c:v>
                </c:pt>
                <c:pt idx="147">
                  <c:v>23832</c:v>
                </c:pt>
                <c:pt idx="148">
                  <c:v>23069</c:v>
                </c:pt>
                <c:pt idx="149">
                  <c:v>23226</c:v>
                </c:pt>
                <c:pt idx="150">
                  <c:v>23625</c:v>
                </c:pt>
                <c:pt idx="151">
                  <c:v>25222</c:v>
                </c:pt>
                <c:pt idx="152">
                  <c:v>25239</c:v>
                </c:pt>
                <c:pt idx="153">
                  <c:v>25368</c:v>
                </c:pt>
                <c:pt idx="154">
                  <c:v>25715</c:v>
                </c:pt>
                <c:pt idx="155">
                  <c:v>25580</c:v>
                </c:pt>
                <c:pt idx="156">
                  <c:v>26223</c:v>
                </c:pt>
                <c:pt idx="157">
                  <c:v>24985</c:v>
                </c:pt>
                <c:pt idx="158">
                  <c:v>26901</c:v>
                </c:pt>
                <c:pt idx="159">
                  <c:v>26775</c:v>
                </c:pt>
                <c:pt idx="160">
                  <c:v>28019</c:v>
                </c:pt>
                <c:pt idx="161">
                  <c:v>28238</c:v>
                </c:pt>
                <c:pt idx="162">
                  <c:v>27766</c:v>
                </c:pt>
                <c:pt idx="163">
                  <c:v>31587</c:v>
                </c:pt>
                <c:pt idx="164">
                  <c:v>30198</c:v>
                </c:pt>
                <c:pt idx="165">
                  <c:v>28607</c:v>
                </c:pt>
                <c:pt idx="166">
                  <c:v>29054</c:v>
                </c:pt>
                <c:pt idx="167">
                  <c:v>29518</c:v>
                </c:pt>
                <c:pt idx="168">
                  <c:v>29911</c:v>
                </c:pt>
                <c:pt idx="169">
                  <c:v>30736</c:v>
                </c:pt>
                <c:pt idx="170">
                  <c:v>31109</c:v>
                </c:pt>
                <c:pt idx="171">
                  <c:v>32911</c:v>
                </c:pt>
                <c:pt idx="172">
                  <c:v>32407</c:v>
                </c:pt>
                <c:pt idx="173">
                  <c:v>34933</c:v>
                </c:pt>
                <c:pt idx="174">
                  <c:v>38338</c:v>
                </c:pt>
                <c:pt idx="175">
                  <c:v>38147</c:v>
                </c:pt>
                <c:pt idx="176">
                  <c:v>45790</c:v>
                </c:pt>
                <c:pt idx="177">
                  <c:v>47254</c:v>
                </c:pt>
                <c:pt idx="178">
                  <c:v>42315</c:v>
                </c:pt>
                <c:pt idx="179">
                  <c:v>46197</c:v>
                </c:pt>
                <c:pt idx="180">
                  <c:v>46587</c:v>
                </c:pt>
                <c:pt idx="181">
                  <c:v>46516</c:v>
                </c:pt>
                <c:pt idx="182">
                  <c:v>46991</c:v>
                </c:pt>
                <c:pt idx="183">
                  <c:v>47993</c:v>
                </c:pt>
                <c:pt idx="184">
                  <c:v>50784</c:v>
                </c:pt>
                <c:pt idx="185">
                  <c:v>52250</c:v>
                </c:pt>
                <c:pt idx="186">
                  <c:v>50111</c:v>
                </c:pt>
                <c:pt idx="187">
                  <c:v>52075</c:v>
                </c:pt>
                <c:pt idx="188">
                  <c:v>54367</c:v>
                </c:pt>
                <c:pt idx="189">
                  <c:v>56197</c:v>
                </c:pt>
                <c:pt idx="190">
                  <c:v>55408</c:v>
                </c:pt>
                <c:pt idx="191">
                  <c:v>55479</c:v>
                </c:pt>
                <c:pt idx="192">
                  <c:v>60597</c:v>
                </c:pt>
                <c:pt idx="193">
                  <c:v>63288</c:v>
                </c:pt>
                <c:pt idx="194">
                  <c:v>61159</c:v>
                </c:pt>
                <c:pt idx="195">
                  <c:v>60520</c:v>
                </c:pt>
                <c:pt idx="196">
                  <c:v>59826</c:v>
                </c:pt>
                <c:pt idx="197">
                  <c:v>56096</c:v>
                </c:pt>
                <c:pt idx="198">
                  <c:v>54230</c:v>
                </c:pt>
                <c:pt idx="199">
                  <c:v>51507</c:v>
                </c:pt>
                <c:pt idx="200">
                  <c:v>47930</c:v>
                </c:pt>
                <c:pt idx="201">
                  <c:v>47809</c:v>
                </c:pt>
                <c:pt idx="202">
                  <c:v>46223</c:v>
                </c:pt>
                <c:pt idx="203">
                  <c:v>38312</c:v>
                </c:pt>
                <c:pt idx="204">
                  <c:v>40474</c:v>
                </c:pt>
                <c:pt idx="205">
                  <c:v>40207</c:v>
                </c:pt>
                <c:pt idx="206">
                  <c:v>42703</c:v>
                </c:pt>
                <c:pt idx="207">
                  <c:v>39927</c:v>
                </c:pt>
                <c:pt idx="208">
                  <c:v>38570</c:v>
                </c:pt>
                <c:pt idx="209">
                  <c:v>37795</c:v>
                </c:pt>
                <c:pt idx="210">
                  <c:v>36493</c:v>
                </c:pt>
                <c:pt idx="211">
                  <c:v>34720</c:v>
                </c:pt>
                <c:pt idx="212">
                  <c:v>33441</c:v>
                </c:pt>
                <c:pt idx="213">
                  <c:v>31966</c:v>
                </c:pt>
                <c:pt idx="214">
                  <c:v>30423</c:v>
                </c:pt>
                <c:pt idx="215">
                  <c:v>27309</c:v>
                </c:pt>
                <c:pt idx="216">
                  <c:v>25223</c:v>
                </c:pt>
                <c:pt idx="217">
                  <c:v>26018</c:v>
                </c:pt>
                <c:pt idx="218">
                  <c:v>28074</c:v>
                </c:pt>
                <c:pt idx="219">
                  <c:v>27830</c:v>
                </c:pt>
                <c:pt idx="220">
                  <c:v>27920</c:v>
                </c:pt>
                <c:pt idx="221">
                  <c:v>32807</c:v>
                </c:pt>
                <c:pt idx="222">
                  <c:v>32068</c:v>
                </c:pt>
                <c:pt idx="223">
                  <c:v>32893</c:v>
                </c:pt>
                <c:pt idx="224">
                  <c:v>35227</c:v>
                </c:pt>
                <c:pt idx="225">
                  <c:v>33762</c:v>
                </c:pt>
                <c:pt idx="226">
                  <c:v>34122</c:v>
                </c:pt>
                <c:pt idx="227">
                  <c:v>33875</c:v>
                </c:pt>
                <c:pt idx="228">
                  <c:v>32937</c:v>
                </c:pt>
                <c:pt idx="229">
                  <c:v>33180</c:v>
                </c:pt>
                <c:pt idx="230">
                  <c:v>33946</c:v>
                </c:pt>
                <c:pt idx="231">
                  <c:v>35559</c:v>
                </c:pt>
                <c:pt idx="232">
                  <c:v>36208</c:v>
                </c:pt>
                <c:pt idx="233">
                  <c:v>36887</c:v>
                </c:pt>
                <c:pt idx="234">
                  <c:v>37798</c:v>
                </c:pt>
                <c:pt idx="235">
                  <c:v>38181</c:v>
                </c:pt>
                <c:pt idx="236">
                  <c:v>39203</c:v>
                </c:pt>
                <c:pt idx="237">
                  <c:v>39714</c:v>
                </c:pt>
                <c:pt idx="238">
                  <c:v>39705</c:v>
                </c:pt>
                <c:pt idx="239">
                  <c:v>40524</c:v>
                </c:pt>
                <c:pt idx="240">
                  <c:v>41460</c:v>
                </c:pt>
                <c:pt idx="241">
                  <c:v>43096</c:v>
                </c:pt>
                <c:pt idx="242">
                  <c:v>42986</c:v>
                </c:pt>
                <c:pt idx="243">
                  <c:v>42070</c:v>
                </c:pt>
                <c:pt idx="244">
                  <c:v>42359</c:v>
                </c:pt>
                <c:pt idx="245">
                  <c:v>42797</c:v>
                </c:pt>
                <c:pt idx="246">
                  <c:v>47186</c:v>
                </c:pt>
                <c:pt idx="247">
                  <c:v>47073</c:v>
                </c:pt>
                <c:pt idx="248">
                  <c:v>43908</c:v>
                </c:pt>
                <c:pt idx="249">
                  <c:v>44481</c:v>
                </c:pt>
                <c:pt idx="250">
                  <c:v>44745</c:v>
                </c:pt>
                <c:pt idx="251">
                  <c:v>47861</c:v>
                </c:pt>
                <c:pt idx="252">
                  <c:v>47774</c:v>
                </c:pt>
                <c:pt idx="253">
                  <c:v>46513</c:v>
                </c:pt>
                <c:pt idx="254">
                  <c:v>44567</c:v>
                </c:pt>
                <c:pt idx="255">
                  <c:v>47826</c:v>
                </c:pt>
                <c:pt idx="256">
                  <c:v>47219</c:v>
                </c:pt>
                <c:pt idx="257">
                  <c:v>53248</c:v>
                </c:pt>
                <c:pt idx="258">
                  <c:v>53184</c:v>
                </c:pt>
                <c:pt idx="259">
                  <c:v>54893</c:v>
                </c:pt>
                <c:pt idx="260">
                  <c:v>57556</c:v>
                </c:pt>
                <c:pt idx="261">
                  <c:v>66614</c:v>
                </c:pt>
                <c:pt idx="262">
                  <c:v>69784</c:v>
                </c:pt>
                <c:pt idx="263">
                  <c:v>67914</c:v>
                </c:pt>
                <c:pt idx="264">
                  <c:v>72995</c:v>
                </c:pt>
                <c:pt idx="265">
                  <c:v>76490</c:v>
                </c:pt>
                <c:pt idx="266">
                  <c:v>76793</c:v>
                </c:pt>
                <c:pt idx="267">
                  <c:v>79114</c:v>
                </c:pt>
                <c:pt idx="268">
                  <c:v>80235</c:v>
                </c:pt>
                <c:pt idx="269">
                  <c:v>85486</c:v>
                </c:pt>
                <c:pt idx="270">
                  <c:v>78090</c:v>
                </c:pt>
                <c:pt idx="271">
                  <c:v>79792</c:v>
                </c:pt>
                <c:pt idx="272">
                  <c:v>83006</c:v>
                </c:pt>
                <c:pt idx="273">
                  <c:v>80807</c:v>
                </c:pt>
                <c:pt idx="274">
                  <c:v>79589</c:v>
                </c:pt>
                <c:pt idx="275">
                  <c:v>75183</c:v>
                </c:pt>
                <c:pt idx="276">
                  <c:v>74500</c:v>
                </c:pt>
                <c:pt idx="277">
                  <c:v>76646</c:v>
                </c:pt>
                <c:pt idx="278">
                  <c:v>78253</c:v>
                </c:pt>
                <c:pt idx="279">
                  <c:v>78109</c:v>
                </c:pt>
                <c:pt idx="280">
                  <c:v>79395</c:v>
                </c:pt>
                <c:pt idx="281">
                  <c:v>80049</c:v>
                </c:pt>
                <c:pt idx="282">
                  <c:v>79807</c:v>
                </c:pt>
                <c:pt idx="283">
                  <c:v>77851</c:v>
                </c:pt>
                <c:pt idx="284">
                  <c:v>75158</c:v>
                </c:pt>
                <c:pt idx="285">
                  <c:v>73325</c:v>
                </c:pt>
                <c:pt idx="286">
                  <c:v>74945</c:v>
                </c:pt>
                <c:pt idx="287">
                  <c:v>74000</c:v>
                </c:pt>
                <c:pt idx="288">
                  <c:v>70711</c:v>
                </c:pt>
                <c:pt idx="289">
                  <c:v>68135</c:v>
                </c:pt>
                <c:pt idx="290">
                  <c:v>69860</c:v>
                </c:pt>
                <c:pt idx="291">
                  <c:v>69044</c:v>
                </c:pt>
                <c:pt idx="292">
                  <c:v>71222</c:v>
                </c:pt>
                <c:pt idx="293">
                  <c:v>68411</c:v>
                </c:pt>
                <c:pt idx="294">
                  <c:v>68172</c:v>
                </c:pt>
                <c:pt idx="295">
                  <c:v>65161</c:v>
                </c:pt>
                <c:pt idx="296">
                  <c:v>65718</c:v>
                </c:pt>
                <c:pt idx="297">
                  <c:v>65965</c:v>
                </c:pt>
                <c:pt idx="298">
                  <c:v>66454</c:v>
                </c:pt>
                <c:pt idx="299">
                  <c:v>66556</c:v>
                </c:pt>
                <c:pt idx="300">
                  <c:v>64633</c:v>
                </c:pt>
                <c:pt idx="301">
                  <c:v>66894</c:v>
                </c:pt>
                <c:pt idx="302">
                  <c:v>65039</c:v>
                </c:pt>
                <c:pt idx="303">
                  <c:v>65356</c:v>
                </c:pt>
                <c:pt idx="304">
                  <c:v>65553</c:v>
                </c:pt>
                <c:pt idx="305">
                  <c:v>66140</c:v>
                </c:pt>
                <c:pt idx="306">
                  <c:v>64699</c:v>
                </c:pt>
                <c:pt idx="307">
                  <c:v>68543</c:v>
                </c:pt>
                <c:pt idx="308">
                  <c:v>68001</c:v>
                </c:pt>
                <c:pt idx="309">
                  <c:v>67191</c:v>
                </c:pt>
                <c:pt idx="310">
                  <c:v>67174</c:v>
                </c:pt>
                <c:pt idx="311">
                  <c:v>69700</c:v>
                </c:pt>
                <c:pt idx="312">
                  <c:v>70423</c:v>
                </c:pt>
                <c:pt idx="313">
                  <c:v>73826</c:v>
                </c:pt>
                <c:pt idx="314">
                  <c:v>73606</c:v>
                </c:pt>
                <c:pt idx="315">
                  <c:v>73736</c:v>
                </c:pt>
                <c:pt idx="316">
                  <c:v>72943</c:v>
                </c:pt>
                <c:pt idx="317">
                  <c:v>72913</c:v>
                </c:pt>
                <c:pt idx="318">
                  <c:v>72671</c:v>
                </c:pt>
                <c:pt idx="319">
                  <c:v>71642</c:v>
                </c:pt>
                <c:pt idx="320">
                  <c:v>72118</c:v>
                </c:pt>
                <c:pt idx="321">
                  <c:v>69457</c:v>
                </c:pt>
                <c:pt idx="322">
                  <c:v>72777</c:v>
                </c:pt>
                <c:pt idx="323">
                  <c:v>71349</c:v>
                </c:pt>
                <c:pt idx="324">
                  <c:v>69747</c:v>
                </c:pt>
                <c:pt idx="325">
                  <c:v>68575</c:v>
                </c:pt>
                <c:pt idx="326">
                  <c:v>68306</c:v>
                </c:pt>
                <c:pt idx="327">
                  <c:v>63995</c:v>
                </c:pt>
                <c:pt idx="328">
                  <c:v>64210</c:v>
                </c:pt>
                <c:pt idx="329">
                  <c:v>64836</c:v>
                </c:pt>
                <c:pt idx="330">
                  <c:v>65890</c:v>
                </c:pt>
                <c:pt idx="331">
                  <c:v>65601</c:v>
                </c:pt>
                <c:pt idx="332">
                  <c:v>63782</c:v>
                </c:pt>
                <c:pt idx="333">
                  <c:v>65228</c:v>
                </c:pt>
                <c:pt idx="334">
                  <c:v>64721</c:v>
                </c:pt>
                <c:pt idx="335">
                  <c:v>66299</c:v>
                </c:pt>
                <c:pt idx="336">
                  <c:v>68910</c:v>
                </c:pt>
                <c:pt idx="337">
                  <c:v>67827</c:v>
                </c:pt>
                <c:pt idx="338">
                  <c:v>69466</c:v>
                </c:pt>
                <c:pt idx="339">
                  <c:v>68802</c:v>
                </c:pt>
                <c:pt idx="340">
                  <c:v>68469</c:v>
                </c:pt>
                <c:pt idx="341">
                  <c:v>68112</c:v>
                </c:pt>
                <c:pt idx="342">
                  <c:v>68937</c:v>
                </c:pt>
                <c:pt idx="343">
                  <c:v>70045</c:v>
                </c:pt>
                <c:pt idx="344">
                  <c:v>71312</c:v>
                </c:pt>
                <c:pt idx="345">
                  <c:v>69087</c:v>
                </c:pt>
                <c:pt idx="346">
                  <c:v>71536</c:v>
                </c:pt>
                <c:pt idx="347">
                  <c:v>72167</c:v>
                </c:pt>
                <c:pt idx="348">
                  <c:v>71286</c:v>
                </c:pt>
                <c:pt idx="349">
                  <c:v>72491</c:v>
                </c:pt>
                <c:pt idx="350">
                  <c:v>75837</c:v>
                </c:pt>
                <c:pt idx="351">
                  <c:v>81276</c:v>
                </c:pt>
                <c:pt idx="352">
                  <c:v>81618</c:v>
                </c:pt>
                <c:pt idx="353">
                  <c:v>82411</c:v>
                </c:pt>
                <c:pt idx="354">
                  <c:v>83844</c:v>
                </c:pt>
                <c:pt idx="355">
                  <c:v>82472</c:v>
                </c:pt>
                <c:pt idx="356">
                  <c:v>86688</c:v>
                </c:pt>
                <c:pt idx="357">
                  <c:v>81922</c:v>
                </c:pt>
                <c:pt idx="358">
                  <c:v>91350</c:v>
                </c:pt>
                <c:pt idx="359">
                  <c:v>88848</c:v>
                </c:pt>
                <c:pt idx="360">
                  <c:v>93188</c:v>
                </c:pt>
                <c:pt idx="361">
                  <c:v>95545</c:v>
                </c:pt>
                <c:pt idx="362">
                  <c:v>96931</c:v>
                </c:pt>
                <c:pt idx="363">
                  <c:v>99331</c:v>
                </c:pt>
                <c:pt idx="364">
                  <c:v>99761</c:v>
                </c:pt>
                <c:pt idx="365">
                  <c:v>101138</c:v>
                </c:pt>
                <c:pt idx="366">
                  <c:v>103708</c:v>
                </c:pt>
                <c:pt idx="367">
                  <c:v>105224</c:v>
                </c:pt>
                <c:pt idx="368">
                  <c:v>104302</c:v>
                </c:pt>
                <c:pt idx="369">
                  <c:v>105856</c:v>
                </c:pt>
                <c:pt idx="370">
                  <c:v>105517</c:v>
                </c:pt>
                <c:pt idx="371">
                  <c:v>109092</c:v>
                </c:pt>
                <c:pt idx="372">
                  <c:v>111593</c:v>
                </c:pt>
                <c:pt idx="373">
                  <c:v>112187</c:v>
                </c:pt>
                <c:pt idx="374">
                  <c:v>117727</c:v>
                </c:pt>
                <c:pt idx="375">
                  <c:v>118219</c:v>
                </c:pt>
                <c:pt idx="376">
                  <c:v>118736</c:v>
                </c:pt>
                <c:pt idx="377">
                  <c:v>121642</c:v>
                </c:pt>
                <c:pt idx="378">
                  <c:v>121400</c:v>
                </c:pt>
                <c:pt idx="379">
                  <c:v>125442</c:v>
                </c:pt>
                <c:pt idx="380">
                  <c:v>124358</c:v>
                </c:pt>
                <c:pt idx="381">
                  <c:v>127339</c:v>
                </c:pt>
                <c:pt idx="382">
                  <c:v>128448</c:v>
                </c:pt>
                <c:pt idx="383">
                  <c:v>124994</c:v>
                </c:pt>
                <c:pt idx="384">
                  <c:v>120939</c:v>
                </c:pt>
                <c:pt idx="385">
                  <c:v>122511</c:v>
                </c:pt>
                <c:pt idx="386">
                  <c:v>116714</c:v>
                </c:pt>
                <c:pt idx="387">
                  <c:v>119055</c:v>
                </c:pt>
                <c:pt idx="388">
                  <c:v>117695</c:v>
                </c:pt>
                <c:pt idx="389">
                  <c:v>118829</c:v>
                </c:pt>
                <c:pt idx="390">
                  <c:v>117669</c:v>
                </c:pt>
                <c:pt idx="391">
                  <c:v>114424</c:v>
                </c:pt>
                <c:pt idx="392">
                  <c:v>113522</c:v>
                </c:pt>
                <c:pt idx="393">
                  <c:v>117183</c:v>
                </c:pt>
                <c:pt idx="394">
                  <c:v>116111</c:v>
                </c:pt>
                <c:pt idx="395">
                  <c:v>109991</c:v>
                </c:pt>
                <c:pt idx="396">
                  <c:v>116244</c:v>
                </c:pt>
                <c:pt idx="397">
                  <c:v>116793</c:v>
                </c:pt>
                <c:pt idx="398">
                  <c:v>117095</c:v>
                </c:pt>
                <c:pt idx="399">
                  <c:v>117148</c:v>
                </c:pt>
                <c:pt idx="400">
                  <c:v>117196</c:v>
                </c:pt>
                <c:pt idx="401">
                  <c:v>117440</c:v>
                </c:pt>
              </c:numCache>
            </c:numRef>
          </c:val>
        </c:ser>
        <c:ser>
          <c:idx val="1"/>
          <c:order val="1"/>
          <c:tx>
            <c:strRef>
              <c:f>'Monthly Data'!$C$1</c:f>
              <c:strCache>
                <c:ptCount val="1"/>
                <c:pt idx="0">
                  <c:v>Computer/Electronic/ Electrical ($M SAAR)</c:v>
                </c:pt>
              </c:strCache>
            </c:strRef>
          </c:tx>
          <c:spPr>
            <a:solidFill>
              <a:srgbClr val="a31f34"/>
            </a:solidFill>
            <a:ln w="9360">
              <a:solidFill>
                <a:srgbClr val="a31f34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'Monthly Data'!$A$2:$A$403</c:f>
              <c:strCach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strCache>
            </c:strRef>
          </c:cat>
          <c:val>
            <c:numRef>
              <c:f>'Monthly Data'!$C$2:$C$403</c:f>
              <c:numCache>
                <c:formatCode>#,##0</c:formatCode>
                <c:ptCount val="402"/>
                <c:pt idx="0">
                  <c:v>1817</c:v>
                </c:pt>
                <c:pt idx="1">
                  <c:v>1718</c:v>
                </c:pt>
                <c:pt idx="2">
                  <c:v>1717</c:v>
                </c:pt>
                <c:pt idx="3">
                  <c:v>2465</c:v>
                </c:pt>
                <c:pt idx="4">
                  <c:v>2941</c:v>
                </c:pt>
                <c:pt idx="5">
                  <c:v>2398</c:v>
                </c:pt>
                <c:pt idx="6">
                  <c:v>1800</c:v>
                </c:pt>
                <c:pt idx="7">
                  <c:v>1786</c:v>
                </c:pt>
                <c:pt idx="8">
                  <c:v>1616</c:v>
                </c:pt>
                <c:pt idx="9">
                  <c:v>2027</c:v>
                </c:pt>
                <c:pt idx="10">
                  <c:v>2578</c:v>
                </c:pt>
                <c:pt idx="11">
                  <c:v>3034</c:v>
                </c:pt>
                <c:pt idx="12">
                  <c:v>2306</c:v>
                </c:pt>
                <c:pt idx="13">
                  <c:v>2666</c:v>
                </c:pt>
                <c:pt idx="14">
                  <c:v>2614</c:v>
                </c:pt>
                <c:pt idx="15">
                  <c:v>3115</c:v>
                </c:pt>
                <c:pt idx="16">
                  <c:v>3614</c:v>
                </c:pt>
                <c:pt idx="17">
                  <c:v>3707</c:v>
                </c:pt>
                <c:pt idx="18">
                  <c:v>5034</c:v>
                </c:pt>
                <c:pt idx="19">
                  <c:v>5310</c:v>
                </c:pt>
                <c:pt idx="20">
                  <c:v>5915</c:v>
                </c:pt>
                <c:pt idx="21">
                  <c:v>4727</c:v>
                </c:pt>
                <c:pt idx="22">
                  <c:v>4979</c:v>
                </c:pt>
                <c:pt idx="23">
                  <c:v>5418</c:v>
                </c:pt>
                <c:pt idx="24">
                  <c:v>4024</c:v>
                </c:pt>
                <c:pt idx="25">
                  <c:v>5472</c:v>
                </c:pt>
                <c:pt idx="26">
                  <c:v>5828</c:v>
                </c:pt>
                <c:pt idx="27">
                  <c:v>6331</c:v>
                </c:pt>
                <c:pt idx="28">
                  <c:v>5932</c:v>
                </c:pt>
                <c:pt idx="29">
                  <c:v>6048</c:v>
                </c:pt>
                <c:pt idx="30">
                  <c:v>5983</c:v>
                </c:pt>
                <c:pt idx="31">
                  <c:v>6371</c:v>
                </c:pt>
                <c:pt idx="32">
                  <c:v>7302</c:v>
                </c:pt>
                <c:pt idx="33">
                  <c:v>7621</c:v>
                </c:pt>
                <c:pt idx="34">
                  <c:v>7457</c:v>
                </c:pt>
                <c:pt idx="35">
                  <c:v>7620</c:v>
                </c:pt>
                <c:pt idx="36">
                  <c:v>8489</c:v>
                </c:pt>
                <c:pt idx="37">
                  <c:v>7111</c:v>
                </c:pt>
                <c:pt idx="38">
                  <c:v>7867</c:v>
                </c:pt>
                <c:pt idx="39">
                  <c:v>6941</c:v>
                </c:pt>
                <c:pt idx="40">
                  <c:v>7589</c:v>
                </c:pt>
                <c:pt idx="41">
                  <c:v>8381</c:v>
                </c:pt>
                <c:pt idx="42">
                  <c:v>8551</c:v>
                </c:pt>
                <c:pt idx="43">
                  <c:v>8701</c:v>
                </c:pt>
                <c:pt idx="44">
                  <c:v>12305</c:v>
                </c:pt>
                <c:pt idx="45">
                  <c:v>13027</c:v>
                </c:pt>
                <c:pt idx="46">
                  <c:v>9896</c:v>
                </c:pt>
                <c:pt idx="47">
                  <c:v>8480</c:v>
                </c:pt>
                <c:pt idx="48">
                  <c:v>7615</c:v>
                </c:pt>
                <c:pt idx="49">
                  <c:v>7632</c:v>
                </c:pt>
                <c:pt idx="50">
                  <c:v>6916</c:v>
                </c:pt>
                <c:pt idx="51">
                  <c:v>6568</c:v>
                </c:pt>
                <c:pt idx="52">
                  <c:v>7762</c:v>
                </c:pt>
                <c:pt idx="53">
                  <c:v>7411</c:v>
                </c:pt>
                <c:pt idx="54">
                  <c:v>8388</c:v>
                </c:pt>
                <c:pt idx="55">
                  <c:v>8066</c:v>
                </c:pt>
                <c:pt idx="56">
                  <c:v>8600</c:v>
                </c:pt>
                <c:pt idx="57">
                  <c:v>7782</c:v>
                </c:pt>
                <c:pt idx="58">
                  <c:v>6870</c:v>
                </c:pt>
                <c:pt idx="59">
                  <c:v>6838</c:v>
                </c:pt>
                <c:pt idx="60">
                  <c:v>6780</c:v>
                </c:pt>
                <c:pt idx="61">
                  <c:v>7215</c:v>
                </c:pt>
                <c:pt idx="62">
                  <c:v>10108</c:v>
                </c:pt>
                <c:pt idx="63">
                  <c:v>8769</c:v>
                </c:pt>
                <c:pt idx="64">
                  <c:v>8557</c:v>
                </c:pt>
                <c:pt idx="65">
                  <c:v>8370</c:v>
                </c:pt>
                <c:pt idx="66">
                  <c:v>7262</c:v>
                </c:pt>
                <c:pt idx="67">
                  <c:v>6898</c:v>
                </c:pt>
                <c:pt idx="68">
                  <c:v>6704</c:v>
                </c:pt>
                <c:pt idx="69">
                  <c:v>6786</c:v>
                </c:pt>
                <c:pt idx="70">
                  <c:v>6639</c:v>
                </c:pt>
                <c:pt idx="71">
                  <c:v>6924</c:v>
                </c:pt>
                <c:pt idx="72">
                  <c:v>5673</c:v>
                </c:pt>
                <c:pt idx="73">
                  <c:v>5526</c:v>
                </c:pt>
                <c:pt idx="74">
                  <c:v>5076</c:v>
                </c:pt>
                <c:pt idx="75">
                  <c:v>4794</c:v>
                </c:pt>
                <c:pt idx="76">
                  <c:v>4665</c:v>
                </c:pt>
                <c:pt idx="77">
                  <c:v>4668</c:v>
                </c:pt>
                <c:pt idx="78">
                  <c:v>4867</c:v>
                </c:pt>
                <c:pt idx="79">
                  <c:v>4609</c:v>
                </c:pt>
                <c:pt idx="80">
                  <c:v>4360</c:v>
                </c:pt>
                <c:pt idx="81">
                  <c:v>4318</c:v>
                </c:pt>
                <c:pt idx="82">
                  <c:v>4418</c:v>
                </c:pt>
                <c:pt idx="83">
                  <c:v>4338</c:v>
                </c:pt>
                <c:pt idx="84">
                  <c:v>4700</c:v>
                </c:pt>
                <c:pt idx="85">
                  <c:v>4655</c:v>
                </c:pt>
                <c:pt idx="86">
                  <c:v>4757</c:v>
                </c:pt>
                <c:pt idx="87">
                  <c:v>5226</c:v>
                </c:pt>
                <c:pt idx="88">
                  <c:v>5216</c:v>
                </c:pt>
                <c:pt idx="89">
                  <c:v>6255</c:v>
                </c:pt>
                <c:pt idx="90">
                  <c:v>6386</c:v>
                </c:pt>
                <c:pt idx="91">
                  <c:v>6795</c:v>
                </c:pt>
                <c:pt idx="92">
                  <c:v>7152</c:v>
                </c:pt>
                <c:pt idx="93">
                  <c:v>7884</c:v>
                </c:pt>
                <c:pt idx="94">
                  <c:v>8436</c:v>
                </c:pt>
                <c:pt idx="95">
                  <c:v>8582</c:v>
                </c:pt>
                <c:pt idx="96">
                  <c:v>10233</c:v>
                </c:pt>
                <c:pt idx="97">
                  <c:v>8717</c:v>
                </c:pt>
                <c:pt idx="98">
                  <c:v>8479</c:v>
                </c:pt>
                <c:pt idx="99">
                  <c:v>7369</c:v>
                </c:pt>
                <c:pt idx="100">
                  <c:v>6064</c:v>
                </c:pt>
                <c:pt idx="101">
                  <c:v>6006</c:v>
                </c:pt>
                <c:pt idx="102">
                  <c:v>5635</c:v>
                </c:pt>
                <c:pt idx="103">
                  <c:v>5521</c:v>
                </c:pt>
                <c:pt idx="104">
                  <c:v>5932</c:v>
                </c:pt>
                <c:pt idx="105">
                  <c:v>3680</c:v>
                </c:pt>
                <c:pt idx="106">
                  <c:v>2754</c:v>
                </c:pt>
                <c:pt idx="107">
                  <c:v>3159</c:v>
                </c:pt>
                <c:pt idx="108">
                  <c:v>2605</c:v>
                </c:pt>
                <c:pt idx="109">
                  <c:v>2495</c:v>
                </c:pt>
                <c:pt idx="110">
                  <c:v>2309</c:v>
                </c:pt>
                <c:pt idx="111">
                  <c:v>2233</c:v>
                </c:pt>
                <c:pt idx="112">
                  <c:v>2315</c:v>
                </c:pt>
                <c:pt idx="113">
                  <c:v>1927</c:v>
                </c:pt>
                <c:pt idx="114">
                  <c:v>1885</c:v>
                </c:pt>
                <c:pt idx="115">
                  <c:v>1702</c:v>
                </c:pt>
                <c:pt idx="116">
                  <c:v>1486</c:v>
                </c:pt>
                <c:pt idx="117">
                  <c:v>1486</c:v>
                </c:pt>
                <c:pt idx="118">
                  <c:v>1375</c:v>
                </c:pt>
                <c:pt idx="119">
                  <c:v>1408</c:v>
                </c:pt>
                <c:pt idx="120">
                  <c:v>1403</c:v>
                </c:pt>
                <c:pt idx="121">
                  <c:v>1243</c:v>
                </c:pt>
                <c:pt idx="122">
                  <c:v>1249</c:v>
                </c:pt>
                <c:pt idx="123">
                  <c:v>1249</c:v>
                </c:pt>
                <c:pt idx="124">
                  <c:v>1209</c:v>
                </c:pt>
                <c:pt idx="125">
                  <c:v>1225</c:v>
                </c:pt>
                <c:pt idx="126">
                  <c:v>1198</c:v>
                </c:pt>
                <c:pt idx="127">
                  <c:v>1195</c:v>
                </c:pt>
                <c:pt idx="128">
                  <c:v>1434</c:v>
                </c:pt>
                <c:pt idx="129">
                  <c:v>2167</c:v>
                </c:pt>
                <c:pt idx="130">
                  <c:v>1866</c:v>
                </c:pt>
                <c:pt idx="131">
                  <c:v>1793</c:v>
                </c:pt>
                <c:pt idx="132">
                  <c:v>1518</c:v>
                </c:pt>
                <c:pt idx="133">
                  <c:v>2017</c:v>
                </c:pt>
                <c:pt idx="134">
                  <c:v>2448</c:v>
                </c:pt>
                <c:pt idx="135">
                  <c:v>2394</c:v>
                </c:pt>
                <c:pt idx="136">
                  <c:v>2573</c:v>
                </c:pt>
                <c:pt idx="137">
                  <c:v>2564</c:v>
                </c:pt>
                <c:pt idx="138">
                  <c:v>2709</c:v>
                </c:pt>
                <c:pt idx="139">
                  <c:v>2871</c:v>
                </c:pt>
                <c:pt idx="140">
                  <c:v>3413</c:v>
                </c:pt>
                <c:pt idx="141">
                  <c:v>3308</c:v>
                </c:pt>
                <c:pt idx="142">
                  <c:v>3352</c:v>
                </c:pt>
                <c:pt idx="143">
                  <c:v>3909</c:v>
                </c:pt>
                <c:pt idx="144">
                  <c:v>4058</c:v>
                </c:pt>
                <c:pt idx="145">
                  <c:v>4438</c:v>
                </c:pt>
                <c:pt idx="146">
                  <c:v>4160</c:v>
                </c:pt>
                <c:pt idx="147">
                  <c:v>4107</c:v>
                </c:pt>
                <c:pt idx="148">
                  <c:v>3982</c:v>
                </c:pt>
                <c:pt idx="149">
                  <c:v>4322</c:v>
                </c:pt>
                <c:pt idx="150">
                  <c:v>3964</c:v>
                </c:pt>
                <c:pt idx="151">
                  <c:v>3802</c:v>
                </c:pt>
                <c:pt idx="152">
                  <c:v>3809</c:v>
                </c:pt>
                <c:pt idx="153">
                  <c:v>3926</c:v>
                </c:pt>
                <c:pt idx="154">
                  <c:v>3875</c:v>
                </c:pt>
                <c:pt idx="155">
                  <c:v>4092</c:v>
                </c:pt>
                <c:pt idx="156">
                  <c:v>3475</c:v>
                </c:pt>
                <c:pt idx="157">
                  <c:v>3915</c:v>
                </c:pt>
                <c:pt idx="158">
                  <c:v>3950</c:v>
                </c:pt>
                <c:pt idx="159">
                  <c:v>5087</c:v>
                </c:pt>
                <c:pt idx="160">
                  <c:v>3829</c:v>
                </c:pt>
                <c:pt idx="161">
                  <c:v>4772</c:v>
                </c:pt>
                <c:pt idx="162">
                  <c:v>4326</c:v>
                </c:pt>
                <c:pt idx="163">
                  <c:v>4294</c:v>
                </c:pt>
                <c:pt idx="164">
                  <c:v>4014</c:v>
                </c:pt>
                <c:pt idx="165">
                  <c:v>3711</c:v>
                </c:pt>
                <c:pt idx="166">
                  <c:v>3354</c:v>
                </c:pt>
                <c:pt idx="167">
                  <c:v>3182</c:v>
                </c:pt>
                <c:pt idx="168">
                  <c:v>3471</c:v>
                </c:pt>
                <c:pt idx="169">
                  <c:v>3732</c:v>
                </c:pt>
                <c:pt idx="170">
                  <c:v>2845</c:v>
                </c:pt>
                <c:pt idx="171">
                  <c:v>2914</c:v>
                </c:pt>
                <c:pt idx="172">
                  <c:v>2827</c:v>
                </c:pt>
                <c:pt idx="173">
                  <c:v>2593</c:v>
                </c:pt>
                <c:pt idx="174">
                  <c:v>2589</c:v>
                </c:pt>
                <c:pt idx="175">
                  <c:v>2167</c:v>
                </c:pt>
                <c:pt idx="176">
                  <c:v>2237</c:v>
                </c:pt>
                <c:pt idx="177">
                  <c:v>2002</c:v>
                </c:pt>
                <c:pt idx="178">
                  <c:v>1866</c:v>
                </c:pt>
                <c:pt idx="179">
                  <c:v>1740</c:v>
                </c:pt>
                <c:pt idx="180">
                  <c:v>1603</c:v>
                </c:pt>
                <c:pt idx="181">
                  <c:v>1512</c:v>
                </c:pt>
                <c:pt idx="182">
                  <c:v>1576</c:v>
                </c:pt>
                <c:pt idx="183">
                  <c:v>1917</c:v>
                </c:pt>
                <c:pt idx="184">
                  <c:v>1833</c:v>
                </c:pt>
                <c:pt idx="185">
                  <c:v>2039</c:v>
                </c:pt>
                <c:pt idx="186">
                  <c:v>2404</c:v>
                </c:pt>
                <c:pt idx="187">
                  <c:v>2305</c:v>
                </c:pt>
                <c:pt idx="188">
                  <c:v>2287</c:v>
                </c:pt>
                <c:pt idx="189">
                  <c:v>2513</c:v>
                </c:pt>
                <c:pt idx="190">
                  <c:v>2910</c:v>
                </c:pt>
                <c:pt idx="191">
                  <c:v>2907</c:v>
                </c:pt>
                <c:pt idx="192">
                  <c:v>3272</c:v>
                </c:pt>
                <c:pt idx="193">
                  <c:v>3194</c:v>
                </c:pt>
                <c:pt idx="194">
                  <c:v>3125</c:v>
                </c:pt>
                <c:pt idx="195">
                  <c:v>3230</c:v>
                </c:pt>
                <c:pt idx="196">
                  <c:v>3393</c:v>
                </c:pt>
                <c:pt idx="197">
                  <c:v>3298</c:v>
                </c:pt>
                <c:pt idx="198">
                  <c:v>3469</c:v>
                </c:pt>
                <c:pt idx="199">
                  <c:v>3975</c:v>
                </c:pt>
                <c:pt idx="200">
                  <c:v>4264</c:v>
                </c:pt>
                <c:pt idx="201">
                  <c:v>4212</c:v>
                </c:pt>
                <c:pt idx="202">
                  <c:v>4678</c:v>
                </c:pt>
                <c:pt idx="203">
                  <c:v>4239</c:v>
                </c:pt>
                <c:pt idx="204">
                  <c:v>4641</c:v>
                </c:pt>
                <c:pt idx="205">
                  <c:v>5021</c:v>
                </c:pt>
                <c:pt idx="206">
                  <c:v>6342</c:v>
                </c:pt>
                <c:pt idx="207">
                  <c:v>5811</c:v>
                </c:pt>
                <c:pt idx="208">
                  <c:v>4524</c:v>
                </c:pt>
                <c:pt idx="209">
                  <c:v>4316</c:v>
                </c:pt>
                <c:pt idx="210">
                  <c:v>4159</c:v>
                </c:pt>
                <c:pt idx="211">
                  <c:v>4223</c:v>
                </c:pt>
                <c:pt idx="212">
                  <c:v>4111</c:v>
                </c:pt>
                <c:pt idx="213">
                  <c:v>4253</c:v>
                </c:pt>
                <c:pt idx="214">
                  <c:v>4223</c:v>
                </c:pt>
                <c:pt idx="215">
                  <c:v>3793</c:v>
                </c:pt>
                <c:pt idx="216">
                  <c:v>4764</c:v>
                </c:pt>
                <c:pt idx="217">
                  <c:v>6629</c:v>
                </c:pt>
                <c:pt idx="218">
                  <c:v>6602</c:v>
                </c:pt>
                <c:pt idx="219">
                  <c:v>6234</c:v>
                </c:pt>
                <c:pt idx="220">
                  <c:v>8879</c:v>
                </c:pt>
                <c:pt idx="221">
                  <c:v>8821</c:v>
                </c:pt>
                <c:pt idx="222">
                  <c:v>8743</c:v>
                </c:pt>
                <c:pt idx="223">
                  <c:v>10009</c:v>
                </c:pt>
                <c:pt idx="224">
                  <c:v>9879</c:v>
                </c:pt>
                <c:pt idx="225">
                  <c:v>10876</c:v>
                </c:pt>
                <c:pt idx="226">
                  <c:v>10712</c:v>
                </c:pt>
                <c:pt idx="227">
                  <c:v>12606</c:v>
                </c:pt>
                <c:pt idx="228">
                  <c:v>10731</c:v>
                </c:pt>
                <c:pt idx="229">
                  <c:v>10785</c:v>
                </c:pt>
                <c:pt idx="230">
                  <c:v>11186</c:v>
                </c:pt>
                <c:pt idx="231">
                  <c:v>10586</c:v>
                </c:pt>
                <c:pt idx="232">
                  <c:v>9803</c:v>
                </c:pt>
                <c:pt idx="233">
                  <c:v>9609</c:v>
                </c:pt>
                <c:pt idx="234">
                  <c:v>9517</c:v>
                </c:pt>
                <c:pt idx="235">
                  <c:v>8609</c:v>
                </c:pt>
                <c:pt idx="236">
                  <c:v>8733</c:v>
                </c:pt>
                <c:pt idx="237">
                  <c:v>8791</c:v>
                </c:pt>
                <c:pt idx="238">
                  <c:v>8508</c:v>
                </c:pt>
                <c:pt idx="239">
                  <c:v>8581</c:v>
                </c:pt>
                <c:pt idx="240">
                  <c:v>7775</c:v>
                </c:pt>
                <c:pt idx="241">
                  <c:v>7456</c:v>
                </c:pt>
                <c:pt idx="242">
                  <c:v>7414</c:v>
                </c:pt>
                <c:pt idx="243">
                  <c:v>7496</c:v>
                </c:pt>
                <c:pt idx="244">
                  <c:v>5651</c:v>
                </c:pt>
                <c:pt idx="245">
                  <c:v>6836</c:v>
                </c:pt>
                <c:pt idx="246">
                  <c:v>8008</c:v>
                </c:pt>
                <c:pt idx="247">
                  <c:v>7077</c:v>
                </c:pt>
                <c:pt idx="248">
                  <c:v>7762</c:v>
                </c:pt>
                <c:pt idx="249">
                  <c:v>7751</c:v>
                </c:pt>
                <c:pt idx="250">
                  <c:v>7780</c:v>
                </c:pt>
                <c:pt idx="251">
                  <c:v>10117</c:v>
                </c:pt>
                <c:pt idx="252">
                  <c:v>7652</c:v>
                </c:pt>
                <c:pt idx="253">
                  <c:v>7227</c:v>
                </c:pt>
                <c:pt idx="254">
                  <c:v>6605</c:v>
                </c:pt>
                <c:pt idx="255">
                  <c:v>6042</c:v>
                </c:pt>
                <c:pt idx="256">
                  <c:v>5939</c:v>
                </c:pt>
                <c:pt idx="257">
                  <c:v>5282</c:v>
                </c:pt>
                <c:pt idx="258">
                  <c:v>4481</c:v>
                </c:pt>
                <c:pt idx="259">
                  <c:v>4159</c:v>
                </c:pt>
                <c:pt idx="260">
                  <c:v>4079</c:v>
                </c:pt>
                <c:pt idx="261">
                  <c:v>4154</c:v>
                </c:pt>
                <c:pt idx="262">
                  <c:v>3518</c:v>
                </c:pt>
                <c:pt idx="263">
                  <c:v>3205</c:v>
                </c:pt>
                <c:pt idx="264">
                  <c:v>3234</c:v>
                </c:pt>
                <c:pt idx="265">
                  <c:v>3204</c:v>
                </c:pt>
                <c:pt idx="266">
                  <c:v>3330</c:v>
                </c:pt>
                <c:pt idx="267">
                  <c:v>3134</c:v>
                </c:pt>
                <c:pt idx="268">
                  <c:v>3403</c:v>
                </c:pt>
                <c:pt idx="269">
                  <c:v>2460</c:v>
                </c:pt>
                <c:pt idx="270">
                  <c:v>4206</c:v>
                </c:pt>
                <c:pt idx="271">
                  <c:v>3836</c:v>
                </c:pt>
                <c:pt idx="272">
                  <c:v>3533</c:v>
                </c:pt>
                <c:pt idx="273">
                  <c:v>3750</c:v>
                </c:pt>
                <c:pt idx="274">
                  <c:v>3880</c:v>
                </c:pt>
                <c:pt idx="275">
                  <c:v>4062</c:v>
                </c:pt>
                <c:pt idx="276">
                  <c:v>2611</c:v>
                </c:pt>
                <c:pt idx="277">
                  <c:v>2535</c:v>
                </c:pt>
                <c:pt idx="278">
                  <c:v>1872</c:v>
                </c:pt>
                <c:pt idx="279">
                  <c:v>1880</c:v>
                </c:pt>
                <c:pt idx="280">
                  <c:v>1966</c:v>
                </c:pt>
                <c:pt idx="281">
                  <c:v>2132</c:v>
                </c:pt>
                <c:pt idx="282">
                  <c:v>1924</c:v>
                </c:pt>
                <c:pt idx="283">
                  <c:v>2031</c:v>
                </c:pt>
                <c:pt idx="284">
                  <c:v>1967</c:v>
                </c:pt>
                <c:pt idx="285">
                  <c:v>1641</c:v>
                </c:pt>
                <c:pt idx="286">
                  <c:v>1813</c:v>
                </c:pt>
                <c:pt idx="287">
                  <c:v>1736</c:v>
                </c:pt>
                <c:pt idx="288">
                  <c:v>1583</c:v>
                </c:pt>
                <c:pt idx="289">
                  <c:v>1266</c:v>
                </c:pt>
                <c:pt idx="290">
                  <c:v>1537</c:v>
                </c:pt>
                <c:pt idx="291">
                  <c:v>1765</c:v>
                </c:pt>
                <c:pt idx="292">
                  <c:v>1908</c:v>
                </c:pt>
                <c:pt idx="293">
                  <c:v>1845</c:v>
                </c:pt>
                <c:pt idx="294">
                  <c:v>1941</c:v>
                </c:pt>
                <c:pt idx="295">
                  <c:v>2416</c:v>
                </c:pt>
                <c:pt idx="296">
                  <c:v>2479</c:v>
                </c:pt>
                <c:pt idx="297">
                  <c:v>2685</c:v>
                </c:pt>
                <c:pt idx="298">
                  <c:v>2916</c:v>
                </c:pt>
                <c:pt idx="299">
                  <c:v>3105</c:v>
                </c:pt>
                <c:pt idx="300">
                  <c:v>3850</c:v>
                </c:pt>
                <c:pt idx="301">
                  <c:v>4486</c:v>
                </c:pt>
                <c:pt idx="302">
                  <c:v>4348</c:v>
                </c:pt>
                <c:pt idx="303">
                  <c:v>4405</c:v>
                </c:pt>
                <c:pt idx="304">
                  <c:v>5868</c:v>
                </c:pt>
                <c:pt idx="305">
                  <c:v>5183</c:v>
                </c:pt>
                <c:pt idx="306">
                  <c:v>5443</c:v>
                </c:pt>
                <c:pt idx="307">
                  <c:v>5924</c:v>
                </c:pt>
                <c:pt idx="308">
                  <c:v>6307</c:v>
                </c:pt>
                <c:pt idx="309">
                  <c:v>6218</c:v>
                </c:pt>
                <c:pt idx="310">
                  <c:v>6587</c:v>
                </c:pt>
                <c:pt idx="311">
                  <c:v>6904</c:v>
                </c:pt>
                <c:pt idx="312">
                  <c:v>6537</c:v>
                </c:pt>
                <c:pt idx="313">
                  <c:v>6893</c:v>
                </c:pt>
                <c:pt idx="314">
                  <c:v>7424</c:v>
                </c:pt>
                <c:pt idx="315">
                  <c:v>7987</c:v>
                </c:pt>
                <c:pt idx="316">
                  <c:v>7963</c:v>
                </c:pt>
                <c:pt idx="317">
                  <c:v>8380</c:v>
                </c:pt>
                <c:pt idx="318">
                  <c:v>8610</c:v>
                </c:pt>
                <c:pt idx="319">
                  <c:v>9308</c:v>
                </c:pt>
                <c:pt idx="320">
                  <c:v>9010</c:v>
                </c:pt>
                <c:pt idx="321">
                  <c:v>9490</c:v>
                </c:pt>
                <c:pt idx="322">
                  <c:v>8434</c:v>
                </c:pt>
                <c:pt idx="323">
                  <c:v>9317</c:v>
                </c:pt>
                <c:pt idx="324">
                  <c:v>9393</c:v>
                </c:pt>
                <c:pt idx="325">
                  <c:v>9146</c:v>
                </c:pt>
                <c:pt idx="326">
                  <c:v>9731</c:v>
                </c:pt>
                <c:pt idx="327">
                  <c:v>9753</c:v>
                </c:pt>
                <c:pt idx="328">
                  <c:v>8799</c:v>
                </c:pt>
                <c:pt idx="329">
                  <c:v>9741</c:v>
                </c:pt>
                <c:pt idx="330">
                  <c:v>9823</c:v>
                </c:pt>
                <c:pt idx="331">
                  <c:v>8354</c:v>
                </c:pt>
                <c:pt idx="332">
                  <c:v>9208</c:v>
                </c:pt>
                <c:pt idx="333">
                  <c:v>9526</c:v>
                </c:pt>
                <c:pt idx="334">
                  <c:v>8555</c:v>
                </c:pt>
                <c:pt idx="335">
                  <c:v>8106</c:v>
                </c:pt>
                <c:pt idx="336">
                  <c:v>7185</c:v>
                </c:pt>
                <c:pt idx="337">
                  <c:v>7801</c:v>
                </c:pt>
                <c:pt idx="338">
                  <c:v>8157</c:v>
                </c:pt>
                <c:pt idx="339">
                  <c:v>7558</c:v>
                </c:pt>
                <c:pt idx="340">
                  <c:v>7651</c:v>
                </c:pt>
                <c:pt idx="341">
                  <c:v>10741</c:v>
                </c:pt>
                <c:pt idx="342">
                  <c:v>11417</c:v>
                </c:pt>
                <c:pt idx="343">
                  <c:v>10924</c:v>
                </c:pt>
                <c:pt idx="344">
                  <c:v>11260</c:v>
                </c:pt>
                <c:pt idx="345">
                  <c:v>17719</c:v>
                </c:pt>
                <c:pt idx="346">
                  <c:v>21553</c:v>
                </c:pt>
                <c:pt idx="347">
                  <c:v>21991</c:v>
                </c:pt>
                <c:pt idx="348">
                  <c:v>26223</c:v>
                </c:pt>
                <c:pt idx="349">
                  <c:v>27398</c:v>
                </c:pt>
                <c:pt idx="350">
                  <c:v>27869</c:v>
                </c:pt>
                <c:pt idx="351">
                  <c:v>29809</c:v>
                </c:pt>
                <c:pt idx="352">
                  <c:v>33874</c:v>
                </c:pt>
                <c:pt idx="353">
                  <c:v>33610</c:v>
                </c:pt>
                <c:pt idx="354">
                  <c:v>42510</c:v>
                </c:pt>
                <c:pt idx="355">
                  <c:v>45062</c:v>
                </c:pt>
                <c:pt idx="356">
                  <c:v>52059</c:v>
                </c:pt>
                <c:pt idx="357">
                  <c:v>58824</c:v>
                </c:pt>
                <c:pt idx="358">
                  <c:v>61138</c:v>
                </c:pt>
                <c:pt idx="359">
                  <c:v>69758</c:v>
                </c:pt>
                <c:pt idx="360">
                  <c:v>78453</c:v>
                </c:pt>
                <c:pt idx="361">
                  <c:v>83081</c:v>
                </c:pt>
                <c:pt idx="362">
                  <c:v>89989</c:v>
                </c:pt>
                <c:pt idx="363">
                  <c:v>99462</c:v>
                </c:pt>
                <c:pt idx="364">
                  <c:v>97444</c:v>
                </c:pt>
                <c:pt idx="365">
                  <c:v>99266</c:v>
                </c:pt>
                <c:pt idx="366">
                  <c:v>97974</c:v>
                </c:pt>
                <c:pt idx="367">
                  <c:v>100858</c:v>
                </c:pt>
                <c:pt idx="368">
                  <c:v>100355</c:v>
                </c:pt>
                <c:pt idx="369">
                  <c:v>112591</c:v>
                </c:pt>
                <c:pt idx="370">
                  <c:v>121004</c:v>
                </c:pt>
                <c:pt idx="371">
                  <c:v>120840</c:v>
                </c:pt>
                <c:pt idx="372">
                  <c:v>121542</c:v>
                </c:pt>
                <c:pt idx="373">
                  <c:v>122430</c:v>
                </c:pt>
                <c:pt idx="374">
                  <c:v>120165</c:v>
                </c:pt>
                <c:pt idx="375">
                  <c:v>123474</c:v>
                </c:pt>
                <c:pt idx="376">
                  <c:v>123657</c:v>
                </c:pt>
                <c:pt idx="377">
                  <c:v>126353</c:v>
                </c:pt>
                <c:pt idx="378">
                  <c:v>125630</c:v>
                </c:pt>
                <c:pt idx="379">
                  <c:v>123318</c:v>
                </c:pt>
                <c:pt idx="380">
                  <c:v>124758</c:v>
                </c:pt>
                <c:pt idx="381">
                  <c:v>117978</c:v>
                </c:pt>
                <c:pt idx="382">
                  <c:v>120506</c:v>
                </c:pt>
                <c:pt idx="383">
                  <c:v>115912</c:v>
                </c:pt>
                <c:pt idx="384">
                  <c:v>115494</c:v>
                </c:pt>
                <c:pt idx="385">
                  <c:v>113692</c:v>
                </c:pt>
                <c:pt idx="386">
                  <c:v>109301</c:v>
                </c:pt>
                <c:pt idx="387">
                  <c:v>107194</c:v>
                </c:pt>
                <c:pt idx="388">
                  <c:v>104774</c:v>
                </c:pt>
                <c:pt idx="389">
                  <c:v>99493</c:v>
                </c:pt>
                <c:pt idx="390">
                  <c:v>96684</c:v>
                </c:pt>
                <c:pt idx="391">
                  <c:v>95374</c:v>
                </c:pt>
                <c:pt idx="392">
                  <c:v>90222</c:v>
                </c:pt>
                <c:pt idx="393">
                  <c:v>84387</c:v>
                </c:pt>
                <c:pt idx="394">
                  <c:v>78014</c:v>
                </c:pt>
                <c:pt idx="395">
                  <c:v>70760</c:v>
                </c:pt>
                <c:pt idx="396">
                  <c:v>66997</c:v>
                </c:pt>
                <c:pt idx="397">
                  <c:v>64071</c:v>
                </c:pt>
                <c:pt idx="398">
                  <c:v>61393</c:v>
                </c:pt>
                <c:pt idx="399">
                  <c:v>57885</c:v>
                </c:pt>
                <c:pt idx="400">
                  <c:v>55241</c:v>
                </c:pt>
                <c:pt idx="401">
                  <c:v>52869</c:v>
                </c:pt>
              </c:numCache>
            </c:numRef>
          </c:val>
        </c:ser>
        <c:axId val="96113124"/>
        <c:axId val="6262150"/>
      </c:areaChart>
      <c:catAx>
        <c:axId val="96113124"/>
        <c:scaling>
          <c:orientation val="minMax"/>
        </c:scaling>
        <c:delete val="0"/>
        <c:axPos val="b"/>
        <c:numFmt formatCode="mmm\-yyyy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62150"/>
        <c:crosses val="autoZero"/>
        <c:auto val="1"/>
        <c:lblAlgn val="ctr"/>
        <c:lblOffset val="100"/>
        <c:noMultiLvlLbl val="0"/>
      </c:catAx>
      <c:valAx>
        <c:axId val="626215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#,##0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113124"/>
        <c:crosses val="autoZero"/>
        <c:crossBetween val="midCat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Data Center vs. Computer/Electronic/Electrical Construction ($M, SAAR)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'Monthly Data'!$C$1</c:f>
              <c:strCache>
                <c:ptCount val="1"/>
                <c:pt idx="0">
                  <c:v>Computer/Electronic/ Electrical ($M SAAR)</c:v>
                </c:pt>
              </c:strCache>
            </c:strRef>
          </c:tx>
          <c:spPr>
            <a:solidFill>
              <a:srgbClr val="a31f34"/>
            </a:solidFill>
            <a:ln w="2016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'Monthly Data'!$A$2:$A$403</c:f>
              <c:numCache>
                <c:formatCode>yyyy</c:formatCod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numCache>
            </c:numRef>
          </c:cat>
          <c:val>
            <c:numRef>
              <c:f>'Monthly Data'!$C$2:$C$403</c:f>
              <c:numCache>
                <c:formatCode>#,##0</c:formatCode>
                <c:ptCount val="402"/>
                <c:pt idx="0">
                  <c:v>1817</c:v>
                </c:pt>
                <c:pt idx="1">
                  <c:v>1718</c:v>
                </c:pt>
                <c:pt idx="2">
                  <c:v>1717</c:v>
                </c:pt>
                <c:pt idx="3">
                  <c:v>2465</c:v>
                </c:pt>
                <c:pt idx="4">
                  <c:v>2941</c:v>
                </c:pt>
                <c:pt idx="5">
                  <c:v>2398</c:v>
                </c:pt>
                <c:pt idx="6">
                  <c:v>1800</c:v>
                </c:pt>
                <c:pt idx="7">
                  <c:v>1786</c:v>
                </c:pt>
                <c:pt idx="8">
                  <c:v>1616</c:v>
                </c:pt>
                <c:pt idx="9">
                  <c:v>2027</c:v>
                </c:pt>
                <c:pt idx="10">
                  <c:v>2578</c:v>
                </c:pt>
                <c:pt idx="11">
                  <c:v>3034</c:v>
                </c:pt>
                <c:pt idx="12">
                  <c:v>2306</c:v>
                </c:pt>
                <c:pt idx="13">
                  <c:v>2666</c:v>
                </c:pt>
                <c:pt idx="14">
                  <c:v>2614</c:v>
                </c:pt>
                <c:pt idx="15">
                  <c:v>3115</c:v>
                </c:pt>
                <c:pt idx="16">
                  <c:v>3614</c:v>
                </c:pt>
                <c:pt idx="17">
                  <c:v>3707</c:v>
                </c:pt>
                <c:pt idx="18">
                  <c:v>5034</c:v>
                </c:pt>
                <c:pt idx="19">
                  <c:v>5310</c:v>
                </c:pt>
                <c:pt idx="20">
                  <c:v>5915</c:v>
                </c:pt>
                <c:pt idx="21">
                  <c:v>4727</c:v>
                </c:pt>
                <c:pt idx="22">
                  <c:v>4979</c:v>
                </c:pt>
                <c:pt idx="23">
                  <c:v>5418</c:v>
                </c:pt>
                <c:pt idx="24">
                  <c:v>4024</c:v>
                </c:pt>
                <c:pt idx="25">
                  <c:v>5472</c:v>
                </c:pt>
                <c:pt idx="26">
                  <c:v>5828</c:v>
                </c:pt>
                <c:pt idx="27">
                  <c:v>6331</c:v>
                </c:pt>
                <c:pt idx="28">
                  <c:v>5932</c:v>
                </c:pt>
                <c:pt idx="29">
                  <c:v>6048</c:v>
                </c:pt>
                <c:pt idx="30">
                  <c:v>5983</c:v>
                </c:pt>
                <c:pt idx="31">
                  <c:v>6371</c:v>
                </c:pt>
                <c:pt idx="32">
                  <c:v>7302</c:v>
                </c:pt>
                <c:pt idx="33">
                  <c:v>7621</c:v>
                </c:pt>
                <c:pt idx="34">
                  <c:v>7457</c:v>
                </c:pt>
                <c:pt idx="35">
                  <c:v>7620</c:v>
                </c:pt>
                <c:pt idx="36">
                  <c:v>8489</c:v>
                </c:pt>
                <c:pt idx="37">
                  <c:v>7111</c:v>
                </c:pt>
                <c:pt idx="38">
                  <c:v>7867</c:v>
                </c:pt>
                <c:pt idx="39">
                  <c:v>6941</c:v>
                </c:pt>
                <c:pt idx="40">
                  <c:v>7589</c:v>
                </c:pt>
                <c:pt idx="41">
                  <c:v>8381</c:v>
                </c:pt>
                <c:pt idx="42">
                  <c:v>8551</c:v>
                </c:pt>
                <c:pt idx="43">
                  <c:v>8701</c:v>
                </c:pt>
                <c:pt idx="44">
                  <c:v>12305</c:v>
                </c:pt>
                <c:pt idx="45">
                  <c:v>13027</c:v>
                </c:pt>
                <c:pt idx="46">
                  <c:v>9896</c:v>
                </c:pt>
                <c:pt idx="47">
                  <c:v>8480</c:v>
                </c:pt>
                <c:pt idx="48">
                  <c:v>7615</c:v>
                </c:pt>
                <c:pt idx="49">
                  <c:v>7632</c:v>
                </c:pt>
                <c:pt idx="50">
                  <c:v>6916</c:v>
                </c:pt>
                <c:pt idx="51">
                  <c:v>6568</c:v>
                </c:pt>
                <c:pt idx="52">
                  <c:v>7762</c:v>
                </c:pt>
                <c:pt idx="53">
                  <c:v>7411</c:v>
                </c:pt>
                <c:pt idx="54">
                  <c:v>8388</c:v>
                </c:pt>
                <c:pt idx="55">
                  <c:v>8066</c:v>
                </c:pt>
                <c:pt idx="56">
                  <c:v>8600</c:v>
                </c:pt>
                <c:pt idx="57">
                  <c:v>7782</c:v>
                </c:pt>
                <c:pt idx="58">
                  <c:v>6870</c:v>
                </c:pt>
                <c:pt idx="59">
                  <c:v>6838</c:v>
                </c:pt>
                <c:pt idx="60">
                  <c:v>6780</c:v>
                </c:pt>
                <c:pt idx="61">
                  <c:v>7215</c:v>
                </c:pt>
                <c:pt idx="62">
                  <c:v>10108</c:v>
                </c:pt>
                <c:pt idx="63">
                  <c:v>8769</c:v>
                </c:pt>
                <c:pt idx="64">
                  <c:v>8557</c:v>
                </c:pt>
                <c:pt idx="65">
                  <c:v>8370</c:v>
                </c:pt>
                <c:pt idx="66">
                  <c:v>7262</c:v>
                </c:pt>
                <c:pt idx="67">
                  <c:v>6898</c:v>
                </c:pt>
                <c:pt idx="68">
                  <c:v>6704</c:v>
                </c:pt>
                <c:pt idx="69">
                  <c:v>6786</c:v>
                </c:pt>
                <c:pt idx="70">
                  <c:v>6639</c:v>
                </c:pt>
                <c:pt idx="71">
                  <c:v>6924</c:v>
                </c:pt>
                <c:pt idx="72">
                  <c:v>5673</c:v>
                </c:pt>
                <c:pt idx="73">
                  <c:v>5526</c:v>
                </c:pt>
                <c:pt idx="74">
                  <c:v>5076</c:v>
                </c:pt>
                <c:pt idx="75">
                  <c:v>4794</c:v>
                </c:pt>
                <c:pt idx="76">
                  <c:v>4665</c:v>
                </c:pt>
                <c:pt idx="77">
                  <c:v>4668</c:v>
                </c:pt>
                <c:pt idx="78">
                  <c:v>4867</c:v>
                </c:pt>
                <c:pt idx="79">
                  <c:v>4609</c:v>
                </c:pt>
                <c:pt idx="80">
                  <c:v>4360</c:v>
                </c:pt>
                <c:pt idx="81">
                  <c:v>4318</c:v>
                </c:pt>
                <c:pt idx="82">
                  <c:v>4418</c:v>
                </c:pt>
                <c:pt idx="83">
                  <c:v>4338</c:v>
                </c:pt>
                <c:pt idx="84">
                  <c:v>4700</c:v>
                </c:pt>
                <c:pt idx="85">
                  <c:v>4655</c:v>
                </c:pt>
                <c:pt idx="86">
                  <c:v>4757</c:v>
                </c:pt>
                <c:pt idx="87">
                  <c:v>5226</c:v>
                </c:pt>
                <c:pt idx="88">
                  <c:v>5216</c:v>
                </c:pt>
                <c:pt idx="89">
                  <c:v>6255</c:v>
                </c:pt>
                <c:pt idx="90">
                  <c:v>6386</c:v>
                </c:pt>
                <c:pt idx="91">
                  <c:v>6795</c:v>
                </c:pt>
                <c:pt idx="92">
                  <c:v>7152</c:v>
                </c:pt>
                <c:pt idx="93">
                  <c:v>7884</c:v>
                </c:pt>
                <c:pt idx="94">
                  <c:v>8436</c:v>
                </c:pt>
                <c:pt idx="95">
                  <c:v>8582</c:v>
                </c:pt>
                <c:pt idx="96">
                  <c:v>10233</c:v>
                </c:pt>
                <c:pt idx="97">
                  <c:v>8717</c:v>
                </c:pt>
                <c:pt idx="98">
                  <c:v>8479</c:v>
                </c:pt>
                <c:pt idx="99">
                  <c:v>7369</c:v>
                </c:pt>
                <c:pt idx="100">
                  <c:v>6064</c:v>
                </c:pt>
                <c:pt idx="101">
                  <c:v>6006</c:v>
                </c:pt>
                <c:pt idx="102">
                  <c:v>5635</c:v>
                </c:pt>
                <c:pt idx="103">
                  <c:v>5521</c:v>
                </c:pt>
                <c:pt idx="104">
                  <c:v>5932</c:v>
                </c:pt>
                <c:pt idx="105">
                  <c:v>3680</c:v>
                </c:pt>
                <c:pt idx="106">
                  <c:v>2754</c:v>
                </c:pt>
                <c:pt idx="107">
                  <c:v>3159</c:v>
                </c:pt>
                <c:pt idx="108">
                  <c:v>2605</c:v>
                </c:pt>
                <c:pt idx="109">
                  <c:v>2495</c:v>
                </c:pt>
                <c:pt idx="110">
                  <c:v>2309</c:v>
                </c:pt>
                <c:pt idx="111">
                  <c:v>2233</c:v>
                </c:pt>
                <c:pt idx="112">
                  <c:v>2315</c:v>
                </c:pt>
                <c:pt idx="113">
                  <c:v>1927</c:v>
                </c:pt>
                <c:pt idx="114">
                  <c:v>1885</c:v>
                </c:pt>
                <c:pt idx="115">
                  <c:v>1702</c:v>
                </c:pt>
                <c:pt idx="116">
                  <c:v>1486</c:v>
                </c:pt>
                <c:pt idx="117">
                  <c:v>1486</c:v>
                </c:pt>
                <c:pt idx="118">
                  <c:v>1375</c:v>
                </c:pt>
                <c:pt idx="119">
                  <c:v>1408</c:v>
                </c:pt>
                <c:pt idx="120">
                  <c:v>1403</c:v>
                </c:pt>
                <c:pt idx="121">
                  <c:v>1243</c:v>
                </c:pt>
                <c:pt idx="122">
                  <c:v>1249</c:v>
                </c:pt>
                <c:pt idx="123">
                  <c:v>1249</c:v>
                </c:pt>
                <c:pt idx="124">
                  <c:v>1209</c:v>
                </c:pt>
                <c:pt idx="125">
                  <c:v>1225</c:v>
                </c:pt>
                <c:pt idx="126">
                  <c:v>1198</c:v>
                </c:pt>
                <c:pt idx="127">
                  <c:v>1195</c:v>
                </c:pt>
                <c:pt idx="128">
                  <c:v>1434</c:v>
                </c:pt>
                <c:pt idx="129">
                  <c:v>2167</c:v>
                </c:pt>
                <c:pt idx="130">
                  <c:v>1866</c:v>
                </c:pt>
                <c:pt idx="131">
                  <c:v>1793</c:v>
                </c:pt>
                <c:pt idx="132">
                  <c:v>1518</c:v>
                </c:pt>
                <c:pt idx="133">
                  <c:v>2017</c:v>
                </c:pt>
                <c:pt idx="134">
                  <c:v>2448</c:v>
                </c:pt>
                <c:pt idx="135">
                  <c:v>2394</c:v>
                </c:pt>
                <c:pt idx="136">
                  <c:v>2573</c:v>
                </c:pt>
                <c:pt idx="137">
                  <c:v>2564</c:v>
                </c:pt>
                <c:pt idx="138">
                  <c:v>2709</c:v>
                </c:pt>
                <c:pt idx="139">
                  <c:v>2871</c:v>
                </c:pt>
                <c:pt idx="140">
                  <c:v>3413</c:v>
                </c:pt>
                <c:pt idx="141">
                  <c:v>3308</c:v>
                </c:pt>
                <c:pt idx="142">
                  <c:v>3352</c:v>
                </c:pt>
                <c:pt idx="143">
                  <c:v>3909</c:v>
                </c:pt>
                <c:pt idx="144">
                  <c:v>4058</c:v>
                </c:pt>
                <c:pt idx="145">
                  <c:v>4438</c:v>
                </c:pt>
                <c:pt idx="146">
                  <c:v>4160</c:v>
                </c:pt>
                <c:pt idx="147">
                  <c:v>4107</c:v>
                </c:pt>
                <c:pt idx="148">
                  <c:v>3982</c:v>
                </c:pt>
                <c:pt idx="149">
                  <c:v>4322</c:v>
                </c:pt>
                <c:pt idx="150">
                  <c:v>3964</c:v>
                </c:pt>
                <c:pt idx="151">
                  <c:v>3802</c:v>
                </c:pt>
                <c:pt idx="152">
                  <c:v>3809</c:v>
                </c:pt>
                <c:pt idx="153">
                  <c:v>3926</c:v>
                </c:pt>
                <c:pt idx="154">
                  <c:v>3875</c:v>
                </c:pt>
                <c:pt idx="155">
                  <c:v>4092</c:v>
                </c:pt>
                <c:pt idx="156">
                  <c:v>3475</c:v>
                </c:pt>
                <c:pt idx="157">
                  <c:v>3915</c:v>
                </c:pt>
                <c:pt idx="158">
                  <c:v>3950</c:v>
                </c:pt>
                <c:pt idx="159">
                  <c:v>5087</c:v>
                </c:pt>
                <c:pt idx="160">
                  <c:v>3829</c:v>
                </c:pt>
                <c:pt idx="161">
                  <c:v>4772</c:v>
                </c:pt>
                <c:pt idx="162">
                  <c:v>4326</c:v>
                </c:pt>
                <c:pt idx="163">
                  <c:v>4294</c:v>
                </c:pt>
                <c:pt idx="164">
                  <c:v>4014</c:v>
                </c:pt>
                <c:pt idx="165">
                  <c:v>3711</c:v>
                </c:pt>
                <c:pt idx="166">
                  <c:v>3354</c:v>
                </c:pt>
                <c:pt idx="167">
                  <c:v>3182</c:v>
                </c:pt>
                <c:pt idx="168">
                  <c:v>3471</c:v>
                </c:pt>
                <c:pt idx="169">
                  <c:v>3732</c:v>
                </c:pt>
                <c:pt idx="170">
                  <c:v>2845</c:v>
                </c:pt>
                <c:pt idx="171">
                  <c:v>2914</c:v>
                </c:pt>
                <c:pt idx="172">
                  <c:v>2827</c:v>
                </c:pt>
                <c:pt idx="173">
                  <c:v>2593</c:v>
                </c:pt>
                <c:pt idx="174">
                  <c:v>2589</c:v>
                </c:pt>
                <c:pt idx="175">
                  <c:v>2167</c:v>
                </c:pt>
                <c:pt idx="176">
                  <c:v>2237</c:v>
                </c:pt>
                <c:pt idx="177">
                  <c:v>2002</c:v>
                </c:pt>
                <c:pt idx="178">
                  <c:v>1866</c:v>
                </c:pt>
                <c:pt idx="179">
                  <c:v>1740</c:v>
                </c:pt>
                <c:pt idx="180">
                  <c:v>1603</c:v>
                </c:pt>
                <c:pt idx="181">
                  <c:v>1512</c:v>
                </c:pt>
                <c:pt idx="182">
                  <c:v>1576</c:v>
                </c:pt>
                <c:pt idx="183">
                  <c:v>1917</c:v>
                </c:pt>
                <c:pt idx="184">
                  <c:v>1833</c:v>
                </c:pt>
                <c:pt idx="185">
                  <c:v>2039</c:v>
                </c:pt>
                <c:pt idx="186">
                  <c:v>2404</c:v>
                </c:pt>
                <c:pt idx="187">
                  <c:v>2305</c:v>
                </c:pt>
                <c:pt idx="188">
                  <c:v>2287</c:v>
                </c:pt>
                <c:pt idx="189">
                  <c:v>2513</c:v>
                </c:pt>
                <c:pt idx="190">
                  <c:v>2910</c:v>
                </c:pt>
                <c:pt idx="191">
                  <c:v>2907</c:v>
                </c:pt>
                <c:pt idx="192">
                  <c:v>3272</c:v>
                </c:pt>
                <c:pt idx="193">
                  <c:v>3194</c:v>
                </c:pt>
                <c:pt idx="194">
                  <c:v>3125</c:v>
                </c:pt>
                <c:pt idx="195">
                  <c:v>3230</c:v>
                </c:pt>
                <c:pt idx="196">
                  <c:v>3393</c:v>
                </c:pt>
                <c:pt idx="197">
                  <c:v>3298</c:v>
                </c:pt>
                <c:pt idx="198">
                  <c:v>3469</c:v>
                </c:pt>
                <c:pt idx="199">
                  <c:v>3975</c:v>
                </c:pt>
                <c:pt idx="200">
                  <c:v>4264</c:v>
                </c:pt>
                <c:pt idx="201">
                  <c:v>4212</c:v>
                </c:pt>
                <c:pt idx="202">
                  <c:v>4678</c:v>
                </c:pt>
                <c:pt idx="203">
                  <c:v>4239</c:v>
                </c:pt>
                <c:pt idx="204">
                  <c:v>4641</c:v>
                </c:pt>
                <c:pt idx="205">
                  <c:v>5021</c:v>
                </c:pt>
                <c:pt idx="206">
                  <c:v>6342</c:v>
                </c:pt>
                <c:pt idx="207">
                  <c:v>5811</c:v>
                </c:pt>
                <c:pt idx="208">
                  <c:v>4524</c:v>
                </c:pt>
                <c:pt idx="209">
                  <c:v>4316</c:v>
                </c:pt>
                <c:pt idx="210">
                  <c:v>4159</c:v>
                </c:pt>
                <c:pt idx="211">
                  <c:v>4223</c:v>
                </c:pt>
                <c:pt idx="212">
                  <c:v>4111</c:v>
                </c:pt>
                <c:pt idx="213">
                  <c:v>4253</c:v>
                </c:pt>
                <c:pt idx="214">
                  <c:v>4223</c:v>
                </c:pt>
                <c:pt idx="215">
                  <c:v>3793</c:v>
                </c:pt>
                <c:pt idx="216">
                  <c:v>4764</c:v>
                </c:pt>
                <c:pt idx="217">
                  <c:v>6629</c:v>
                </c:pt>
                <c:pt idx="218">
                  <c:v>6602</c:v>
                </c:pt>
                <c:pt idx="219">
                  <c:v>6234</c:v>
                </c:pt>
                <c:pt idx="220">
                  <c:v>8879</c:v>
                </c:pt>
                <c:pt idx="221">
                  <c:v>8821</c:v>
                </c:pt>
                <c:pt idx="222">
                  <c:v>8743</c:v>
                </c:pt>
                <c:pt idx="223">
                  <c:v>10009</c:v>
                </c:pt>
                <c:pt idx="224">
                  <c:v>9879</c:v>
                </c:pt>
                <c:pt idx="225">
                  <c:v>10876</c:v>
                </c:pt>
                <c:pt idx="226">
                  <c:v>10712</c:v>
                </c:pt>
                <c:pt idx="227">
                  <c:v>12606</c:v>
                </c:pt>
                <c:pt idx="228">
                  <c:v>10731</c:v>
                </c:pt>
                <c:pt idx="229">
                  <c:v>10785</c:v>
                </c:pt>
                <c:pt idx="230">
                  <c:v>11186</c:v>
                </c:pt>
                <c:pt idx="231">
                  <c:v>10586</c:v>
                </c:pt>
                <c:pt idx="232">
                  <c:v>9803</c:v>
                </c:pt>
                <c:pt idx="233">
                  <c:v>9609</c:v>
                </c:pt>
                <c:pt idx="234">
                  <c:v>9517</c:v>
                </c:pt>
                <c:pt idx="235">
                  <c:v>8609</c:v>
                </c:pt>
                <c:pt idx="236">
                  <c:v>8733</c:v>
                </c:pt>
                <c:pt idx="237">
                  <c:v>8791</c:v>
                </c:pt>
                <c:pt idx="238">
                  <c:v>8508</c:v>
                </c:pt>
                <c:pt idx="239">
                  <c:v>8581</c:v>
                </c:pt>
                <c:pt idx="240">
                  <c:v>7775</c:v>
                </c:pt>
                <c:pt idx="241">
                  <c:v>7456</c:v>
                </c:pt>
                <c:pt idx="242">
                  <c:v>7414</c:v>
                </c:pt>
                <c:pt idx="243">
                  <c:v>7496</c:v>
                </c:pt>
                <c:pt idx="244">
                  <c:v>5651</c:v>
                </c:pt>
                <c:pt idx="245">
                  <c:v>6836</c:v>
                </c:pt>
                <c:pt idx="246">
                  <c:v>8008</c:v>
                </c:pt>
                <c:pt idx="247">
                  <c:v>7077</c:v>
                </c:pt>
                <c:pt idx="248">
                  <c:v>7762</c:v>
                </c:pt>
                <c:pt idx="249">
                  <c:v>7751</c:v>
                </c:pt>
                <c:pt idx="250">
                  <c:v>7780</c:v>
                </c:pt>
                <c:pt idx="251">
                  <c:v>10117</c:v>
                </c:pt>
                <c:pt idx="252">
                  <c:v>7652</c:v>
                </c:pt>
                <c:pt idx="253">
                  <c:v>7227</c:v>
                </c:pt>
                <c:pt idx="254">
                  <c:v>6605</c:v>
                </c:pt>
                <c:pt idx="255">
                  <c:v>6042</c:v>
                </c:pt>
                <c:pt idx="256">
                  <c:v>5939</c:v>
                </c:pt>
                <c:pt idx="257">
                  <c:v>5282</c:v>
                </c:pt>
                <c:pt idx="258">
                  <c:v>4481</c:v>
                </c:pt>
                <c:pt idx="259">
                  <c:v>4159</c:v>
                </c:pt>
                <c:pt idx="260">
                  <c:v>4079</c:v>
                </c:pt>
                <c:pt idx="261">
                  <c:v>4154</c:v>
                </c:pt>
                <c:pt idx="262">
                  <c:v>3518</c:v>
                </c:pt>
                <c:pt idx="263">
                  <c:v>3205</c:v>
                </c:pt>
                <c:pt idx="264">
                  <c:v>3234</c:v>
                </c:pt>
                <c:pt idx="265">
                  <c:v>3204</c:v>
                </c:pt>
                <c:pt idx="266">
                  <c:v>3330</c:v>
                </c:pt>
                <c:pt idx="267">
                  <c:v>3134</c:v>
                </c:pt>
                <c:pt idx="268">
                  <c:v>3403</c:v>
                </c:pt>
                <c:pt idx="269">
                  <c:v>2460</c:v>
                </c:pt>
                <c:pt idx="270">
                  <c:v>4206</c:v>
                </c:pt>
                <c:pt idx="271">
                  <c:v>3836</c:v>
                </c:pt>
                <c:pt idx="272">
                  <c:v>3533</c:v>
                </c:pt>
                <c:pt idx="273">
                  <c:v>3750</c:v>
                </c:pt>
                <c:pt idx="274">
                  <c:v>3880</c:v>
                </c:pt>
                <c:pt idx="275">
                  <c:v>4062</c:v>
                </c:pt>
                <c:pt idx="276">
                  <c:v>2611</c:v>
                </c:pt>
                <c:pt idx="277">
                  <c:v>2535</c:v>
                </c:pt>
                <c:pt idx="278">
                  <c:v>1872</c:v>
                </c:pt>
                <c:pt idx="279">
                  <c:v>1880</c:v>
                </c:pt>
                <c:pt idx="280">
                  <c:v>1966</c:v>
                </c:pt>
                <c:pt idx="281">
                  <c:v>2132</c:v>
                </c:pt>
                <c:pt idx="282">
                  <c:v>1924</c:v>
                </c:pt>
                <c:pt idx="283">
                  <c:v>2031</c:v>
                </c:pt>
                <c:pt idx="284">
                  <c:v>1967</c:v>
                </c:pt>
                <c:pt idx="285">
                  <c:v>1641</c:v>
                </c:pt>
                <c:pt idx="286">
                  <c:v>1813</c:v>
                </c:pt>
                <c:pt idx="287">
                  <c:v>1736</c:v>
                </c:pt>
                <c:pt idx="288">
                  <c:v>1583</c:v>
                </c:pt>
                <c:pt idx="289">
                  <c:v>1266</c:v>
                </c:pt>
                <c:pt idx="290">
                  <c:v>1537</c:v>
                </c:pt>
                <c:pt idx="291">
                  <c:v>1765</c:v>
                </c:pt>
                <c:pt idx="292">
                  <c:v>1908</c:v>
                </c:pt>
                <c:pt idx="293">
                  <c:v>1845</c:v>
                </c:pt>
                <c:pt idx="294">
                  <c:v>1941</c:v>
                </c:pt>
                <c:pt idx="295">
                  <c:v>2416</c:v>
                </c:pt>
                <c:pt idx="296">
                  <c:v>2479</c:v>
                </c:pt>
                <c:pt idx="297">
                  <c:v>2685</c:v>
                </c:pt>
                <c:pt idx="298">
                  <c:v>2916</c:v>
                </c:pt>
                <c:pt idx="299">
                  <c:v>3105</c:v>
                </c:pt>
                <c:pt idx="300">
                  <c:v>3850</c:v>
                </c:pt>
                <c:pt idx="301">
                  <c:v>4486</c:v>
                </c:pt>
                <c:pt idx="302">
                  <c:v>4348</c:v>
                </c:pt>
                <c:pt idx="303">
                  <c:v>4405</c:v>
                </c:pt>
                <c:pt idx="304">
                  <c:v>5868</c:v>
                </c:pt>
                <c:pt idx="305">
                  <c:v>5183</c:v>
                </c:pt>
                <c:pt idx="306">
                  <c:v>5443</c:v>
                </c:pt>
                <c:pt idx="307">
                  <c:v>5924</c:v>
                </c:pt>
                <c:pt idx="308">
                  <c:v>6307</c:v>
                </c:pt>
                <c:pt idx="309">
                  <c:v>6218</c:v>
                </c:pt>
                <c:pt idx="310">
                  <c:v>6587</c:v>
                </c:pt>
                <c:pt idx="311">
                  <c:v>6904</c:v>
                </c:pt>
                <c:pt idx="312">
                  <c:v>6537</c:v>
                </c:pt>
                <c:pt idx="313">
                  <c:v>6893</c:v>
                </c:pt>
                <c:pt idx="314">
                  <c:v>7424</c:v>
                </c:pt>
                <c:pt idx="315">
                  <c:v>7987</c:v>
                </c:pt>
                <c:pt idx="316">
                  <c:v>7963</c:v>
                </c:pt>
                <c:pt idx="317">
                  <c:v>8380</c:v>
                </c:pt>
                <c:pt idx="318">
                  <c:v>8610</c:v>
                </c:pt>
                <c:pt idx="319">
                  <c:v>9308</c:v>
                </c:pt>
                <c:pt idx="320">
                  <c:v>9010</c:v>
                </c:pt>
                <c:pt idx="321">
                  <c:v>9490</c:v>
                </c:pt>
                <c:pt idx="322">
                  <c:v>8434</c:v>
                </c:pt>
                <c:pt idx="323">
                  <c:v>9317</c:v>
                </c:pt>
                <c:pt idx="324">
                  <c:v>9393</c:v>
                </c:pt>
                <c:pt idx="325">
                  <c:v>9146</c:v>
                </c:pt>
                <c:pt idx="326">
                  <c:v>9731</c:v>
                </c:pt>
                <c:pt idx="327">
                  <c:v>9753</c:v>
                </c:pt>
                <c:pt idx="328">
                  <c:v>8799</c:v>
                </c:pt>
                <c:pt idx="329">
                  <c:v>9741</c:v>
                </c:pt>
                <c:pt idx="330">
                  <c:v>9823</c:v>
                </c:pt>
                <c:pt idx="331">
                  <c:v>8354</c:v>
                </c:pt>
                <c:pt idx="332">
                  <c:v>9208</c:v>
                </c:pt>
                <c:pt idx="333">
                  <c:v>9526</c:v>
                </c:pt>
                <c:pt idx="334">
                  <c:v>8555</c:v>
                </c:pt>
                <c:pt idx="335">
                  <c:v>8106</c:v>
                </c:pt>
                <c:pt idx="336">
                  <c:v>7185</c:v>
                </c:pt>
                <c:pt idx="337">
                  <c:v>7801</c:v>
                </c:pt>
                <c:pt idx="338">
                  <c:v>8157</c:v>
                </c:pt>
                <c:pt idx="339">
                  <c:v>7558</c:v>
                </c:pt>
                <c:pt idx="340">
                  <c:v>7651</c:v>
                </c:pt>
                <c:pt idx="341">
                  <c:v>10741</c:v>
                </c:pt>
                <c:pt idx="342">
                  <c:v>11417</c:v>
                </c:pt>
                <c:pt idx="343">
                  <c:v>10924</c:v>
                </c:pt>
                <c:pt idx="344">
                  <c:v>11260</c:v>
                </c:pt>
                <c:pt idx="345">
                  <c:v>17719</c:v>
                </c:pt>
                <c:pt idx="346">
                  <c:v>21553</c:v>
                </c:pt>
                <c:pt idx="347">
                  <c:v>21991</c:v>
                </c:pt>
                <c:pt idx="348">
                  <c:v>26223</c:v>
                </c:pt>
                <c:pt idx="349">
                  <c:v>27398</c:v>
                </c:pt>
                <c:pt idx="350">
                  <c:v>27869</c:v>
                </c:pt>
                <c:pt idx="351">
                  <c:v>29809</c:v>
                </c:pt>
                <c:pt idx="352">
                  <c:v>33874</c:v>
                </c:pt>
                <c:pt idx="353">
                  <c:v>33610</c:v>
                </c:pt>
                <c:pt idx="354">
                  <c:v>42510</c:v>
                </c:pt>
                <c:pt idx="355">
                  <c:v>45062</c:v>
                </c:pt>
                <c:pt idx="356">
                  <c:v>52059</c:v>
                </c:pt>
                <c:pt idx="357">
                  <c:v>58824</c:v>
                </c:pt>
                <c:pt idx="358">
                  <c:v>61138</c:v>
                </c:pt>
                <c:pt idx="359">
                  <c:v>69758</c:v>
                </c:pt>
                <c:pt idx="360">
                  <c:v>78453</c:v>
                </c:pt>
                <c:pt idx="361">
                  <c:v>83081</c:v>
                </c:pt>
                <c:pt idx="362">
                  <c:v>89989</c:v>
                </c:pt>
                <c:pt idx="363">
                  <c:v>99462</c:v>
                </c:pt>
                <c:pt idx="364">
                  <c:v>97444</c:v>
                </c:pt>
                <c:pt idx="365">
                  <c:v>99266</c:v>
                </c:pt>
                <c:pt idx="366">
                  <c:v>97974</c:v>
                </c:pt>
                <c:pt idx="367">
                  <c:v>100858</c:v>
                </c:pt>
                <c:pt idx="368">
                  <c:v>100355</c:v>
                </c:pt>
                <c:pt idx="369">
                  <c:v>112591</c:v>
                </c:pt>
                <c:pt idx="370">
                  <c:v>121004</c:v>
                </c:pt>
                <c:pt idx="371">
                  <c:v>120840</c:v>
                </c:pt>
                <c:pt idx="372">
                  <c:v>121542</c:v>
                </c:pt>
                <c:pt idx="373">
                  <c:v>122430</c:v>
                </c:pt>
                <c:pt idx="374">
                  <c:v>120165</c:v>
                </c:pt>
                <c:pt idx="375">
                  <c:v>123474</c:v>
                </c:pt>
                <c:pt idx="376">
                  <c:v>123657</c:v>
                </c:pt>
                <c:pt idx="377">
                  <c:v>126353</c:v>
                </c:pt>
                <c:pt idx="378">
                  <c:v>125630</c:v>
                </c:pt>
                <c:pt idx="379">
                  <c:v>123318</c:v>
                </c:pt>
                <c:pt idx="380">
                  <c:v>124758</c:v>
                </c:pt>
                <c:pt idx="381">
                  <c:v>117978</c:v>
                </c:pt>
                <c:pt idx="382">
                  <c:v>120506</c:v>
                </c:pt>
                <c:pt idx="383">
                  <c:v>115912</c:v>
                </c:pt>
                <c:pt idx="384">
                  <c:v>115494</c:v>
                </c:pt>
                <c:pt idx="385">
                  <c:v>113692</c:v>
                </c:pt>
                <c:pt idx="386">
                  <c:v>109301</c:v>
                </c:pt>
                <c:pt idx="387">
                  <c:v>107194</c:v>
                </c:pt>
                <c:pt idx="388">
                  <c:v>104774</c:v>
                </c:pt>
                <c:pt idx="389">
                  <c:v>99493</c:v>
                </c:pt>
                <c:pt idx="390">
                  <c:v>96684</c:v>
                </c:pt>
                <c:pt idx="391">
                  <c:v>95374</c:v>
                </c:pt>
                <c:pt idx="392">
                  <c:v>90222</c:v>
                </c:pt>
                <c:pt idx="393">
                  <c:v>84387</c:v>
                </c:pt>
                <c:pt idx="394">
                  <c:v>78014</c:v>
                </c:pt>
                <c:pt idx="395">
                  <c:v>70760</c:v>
                </c:pt>
                <c:pt idx="396">
                  <c:v>66997</c:v>
                </c:pt>
                <c:pt idx="397">
                  <c:v>64071</c:v>
                </c:pt>
                <c:pt idx="398">
                  <c:v>61393</c:v>
                </c:pt>
                <c:pt idx="399">
                  <c:v>57885</c:v>
                </c:pt>
                <c:pt idx="400">
                  <c:v>55241</c:v>
                </c:pt>
                <c:pt idx="401">
                  <c:v>52869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'Monthly Data'!$F$1</c:f>
              <c:strCache>
                <c:ptCount val="1"/>
                <c:pt idx="0">
                  <c:v>Data Center — Office ($M SAAR)</c:v>
                </c:pt>
              </c:strCache>
            </c:strRef>
          </c:tx>
          <c:spPr>
            <a:solidFill>
              <a:srgbClr val="1f5c99"/>
            </a:solidFill>
            <a:ln w="28080">
              <a:solidFill>
                <a:srgbClr val="1f5c9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'Monthly Data'!$A$2:$A$403</c:f>
              <c:numCache>
                <c:formatCode>yyyy</c:formatCod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numCache>
            </c:numRef>
          </c:cat>
          <c:val>
            <c:numRef>
              <c:f>'Monthly Data'!$F$2:$F$403</c:f>
              <c:numCache>
                <c:formatCode>#,##0</c:formatCode>
                <c:ptCount val="402"/>
                <c:pt idx="252">
                  <c:v>1637</c:v>
                </c:pt>
                <c:pt idx="253">
                  <c:v>1740</c:v>
                </c:pt>
                <c:pt idx="254">
                  <c:v>1680</c:v>
                </c:pt>
                <c:pt idx="255">
                  <c:v>1802</c:v>
                </c:pt>
                <c:pt idx="256">
                  <c:v>1814</c:v>
                </c:pt>
                <c:pt idx="257">
                  <c:v>1747</c:v>
                </c:pt>
                <c:pt idx="258">
                  <c:v>1786</c:v>
                </c:pt>
                <c:pt idx="259">
                  <c:v>1962</c:v>
                </c:pt>
                <c:pt idx="260">
                  <c:v>1922</c:v>
                </c:pt>
                <c:pt idx="261">
                  <c:v>1826</c:v>
                </c:pt>
                <c:pt idx="262">
                  <c:v>1952</c:v>
                </c:pt>
                <c:pt idx="263">
                  <c:v>1659</c:v>
                </c:pt>
                <c:pt idx="264">
                  <c:v>1921</c:v>
                </c:pt>
                <c:pt idx="265">
                  <c:v>1934</c:v>
                </c:pt>
                <c:pt idx="266">
                  <c:v>2136</c:v>
                </c:pt>
                <c:pt idx="267">
                  <c:v>2308</c:v>
                </c:pt>
                <c:pt idx="268">
                  <c:v>3343</c:v>
                </c:pt>
                <c:pt idx="269">
                  <c:v>3930</c:v>
                </c:pt>
                <c:pt idx="270">
                  <c:v>2684</c:v>
                </c:pt>
                <c:pt idx="271">
                  <c:v>2837</c:v>
                </c:pt>
                <c:pt idx="272">
                  <c:v>2800</c:v>
                </c:pt>
                <c:pt idx="273">
                  <c:v>2754</c:v>
                </c:pt>
                <c:pt idx="274">
                  <c:v>2975</c:v>
                </c:pt>
                <c:pt idx="275">
                  <c:v>3094</c:v>
                </c:pt>
                <c:pt idx="276">
                  <c:v>3155</c:v>
                </c:pt>
                <c:pt idx="277">
                  <c:v>3798</c:v>
                </c:pt>
                <c:pt idx="278">
                  <c:v>4118</c:v>
                </c:pt>
                <c:pt idx="279">
                  <c:v>4415</c:v>
                </c:pt>
                <c:pt idx="280">
                  <c:v>4150</c:v>
                </c:pt>
                <c:pt idx="281">
                  <c:v>4555</c:v>
                </c:pt>
                <c:pt idx="282">
                  <c:v>4247</c:v>
                </c:pt>
                <c:pt idx="283">
                  <c:v>4581</c:v>
                </c:pt>
                <c:pt idx="284">
                  <c:v>4220</c:v>
                </c:pt>
                <c:pt idx="285">
                  <c:v>3703</c:v>
                </c:pt>
                <c:pt idx="286">
                  <c:v>3956</c:v>
                </c:pt>
                <c:pt idx="287">
                  <c:v>4464</c:v>
                </c:pt>
                <c:pt idx="288">
                  <c:v>3988</c:v>
                </c:pt>
                <c:pt idx="289">
                  <c:v>4216</c:v>
                </c:pt>
                <c:pt idx="290">
                  <c:v>3990</c:v>
                </c:pt>
                <c:pt idx="291">
                  <c:v>4233</c:v>
                </c:pt>
                <c:pt idx="292">
                  <c:v>5032</c:v>
                </c:pt>
                <c:pt idx="293">
                  <c:v>4577</c:v>
                </c:pt>
                <c:pt idx="294">
                  <c:v>4665</c:v>
                </c:pt>
                <c:pt idx="295">
                  <c:v>4393</c:v>
                </c:pt>
                <c:pt idx="296">
                  <c:v>4686</c:v>
                </c:pt>
                <c:pt idx="297">
                  <c:v>4963</c:v>
                </c:pt>
                <c:pt idx="298">
                  <c:v>5460</c:v>
                </c:pt>
                <c:pt idx="299">
                  <c:v>5739</c:v>
                </c:pt>
                <c:pt idx="300">
                  <c:v>6078</c:v>
                </c:pt>
                <c:pt idx="301">
                  <c:v>6236</c:v>
                </c:pt>
                <c:pt idx="302">
                  <c:v>6469</c:v>
                </c:pt>
                <c:pt idx="303">
                  <c:v>6562</c:v>
                </c:pt>
                <c:pt idx="304">
                  <c:v>6987</c:v>
                </c:pt>
                <c:pt idx="305">
                  <c:v>7055</c:v>
                </c:pt>
                <c:pt idx="306">
                  <c:v>7452</c:v>
                </c:pt>
                <c:pt idx="307">
                  <c:v>7004</c:v>
                </c:pt>
                <c:pt idx="308">
                  <c:v>6287</c:v>
                </c:pt>
                <c:pt idx="309">
                  <c:v>7864</c:v>
                </c:pt>
                <c:pt idx="310">
                  <c:v>7103</c:v>
                </c:pt>
                <c:pt idx="311">
                  <c:v>8048</c:v>
                </c:pt>
                <c:pt idx="312">
                  <c:v>8116</c:v>
                </c:pt>
                <c:pt idx="313">
                  <c:v>8034</c:v>
                </c:pt>
                <c:pt idx="314">
                  <c:v>7640</c:v>
                </c:pt>
                <c:pt idx="315">
                  <c:v>7849</c:v>
                </c:pt>
                <c:pt idx="316">
                  <c:v>8740</c:v>
                </c:pt>
                <c:pt idx="317">
                  <c:v>8885</c:v>
                </c:pt>
                <c:pt idx="318">
                  <c:v>8826</c:v>
                </c:pt>
                <c:pt idx="319">
                  <c:v>8829</c:v>
                </c:pt>
                <c:pt idx="320">
                  <c:v>8120</c:v>
                </c:pt>
                <c:pt idx="321">
                  <c:v>9123</c:v>
                </c:pt>
                <c:pt idx="322">
                  <c:v>9609</c:v>
                </c:pt>
                <c:pt idx="323">
                  <c:v>7920</c:v>
                </c:pt>
                <c:pt idx="324">
                  <c:v>9443</c:v>
                </c:pt>
                <c:pt idx="325">
                  <c:v>9696</c:v>
                </c:pt>
                <c:pt idx="326">
                  <c:v>9445</c:v>
                </c:pt>
                <c:pt idx="327">
                  <c:v>8932</c:v>
                </c:pt>
                <c:pt idx="328">
                  <c:v>8695</c:v>
                </c:pt>
                <c:pt idx="329">
                  <c:v>8973</c:v>
                </c:pt>
                <c:pt idx="330">
                  <c:v>8750</c:v>
                </c:pt>
                <c:pt idx="331">
                  <c:v>9102</c:v>
                </c:pt>
                <c:pt idx="332">
                  <c:v>10101</c:v>
                </c:pt>
                <c:pt idx="333">
                  <c:v>9290</c:v>
                </c:pt>
                <c:pt idx="334">
                  <c:v>9229</c:v>
                </c:pt>
                <c:pt idx="335">
                  <c:v>9199</c:v>
                </c:pt>
                <c:pt idx="336">
                  <c:v>9257</c:v>
                </c:pt>
                <c:pt idx="337">
                  <c:v>9061</c:v>
                </c:pt>
                <c:pt idx="338">
                  <c:v>10274</c:v>
                </c:pt>
                <c:pt idx="339">
                  <c:v>9401</c:v>
                </c:pt>
                <c:pt idx="340">
                  <c:v>9326</c:v>
                </c:pt>
                <c:pt idx="341">
                  <c:v>9312</c:v>
                </c:pt>
                <c:pt idx="342">
                  <c:v>9752</c:v>
                </c:pt>
                <c:pt idx="343">
                  <c:v>10495</c:v>
                </c:pt>
                <c:pt idx="344">
                  <c:v>10834</c:v>
                </c:pt>
                <c:pt idx="345">
                  <c:v>9686</c:v>
                </c:pt>
                <c:pt idx="346">
                  <c:v>10578</c:v>
                </c:pt>
                <c:pt idx="347">
                  <c:v>11324</c:v>
                </c:pt>
                <c:pt idx="348">
                  <c:v>10959</c:v>
                </c:pt>
                <c:pt idx="349">
                  <c:v>10564</c:v>
                </c:pt>
                <c:pt idx="350">
                  <c:v>11307</c:v>
                </c:pt>
                <c:pt idx="351">
                  <c:v>12160</c:v>
                </c:pt>
                <c:pt idx="352">
                  <c:v>12126</c:v>
                </c:pt>
                <c:pt idx="353">
                  <c:v>12190</c:v>
                </c:pt>
                <c:pt idx="354">
                  <c:v>12751</c:v>
                </c:pt>
                <c:pt idx="355">
                  <c:v>13142</c:v>
                </c:pt>
                <c:pt idx="356">
                  <c:v>14571</c:v>
                </c:pt>
                <c:pt idx="357">
                  <c:v>12816</c:v>
                </c:pt>
                <c:pt idx="358">
                  <c:v>13855</c:v>
                </c:pt>
                <c:pt idx="359">
                  <c:v>14244</c:v>
                </c:pt>
                <c:pt idx="360">
                  <c:v>15589</c:v>
                </c:pt>
                <c:pt idx="361">
                  <c:v>17920</c:v>
                </c:pt>
                <c:pt idx="362">
                  <c:v>18015</c:v>
                </c:pt>
                <c:pt idx="363">
                  <c:v>17943</c:v>
                </c:pt>
                <c:pt idx="364">
                  <c:v>18232</c:v>
                </c:pt>
                <c:pt idx="365">
                  <c:v>18735</c:v>
                </c:pt>
                <c:pt idx="366">
                  <c:v>19641</c:v>
                </c:pt>
                <c:pt idx="367">
                  <c:v>20498</c:v>
                </c:pt>
                <c:pt idx="368">
                  <c:v>21285</c:v>
                </c:pt>
                <c:pt idx="369">
                  <c:v>23720</c:v>
                </c:pt>
                <c:pt idx="370">
                  <c:v>23864</c:v>
                </c:pt>
                <c:pt idx="371">
                  <c:v>24238</c:v>
                </c:pt>
                <c:pt idx="372">
                  <c:v>26412</c:v>
                </c:pt>
                <c:pt idx="373">
                  <c:v>28319</c:v>
                </c:pt>
                <c:pt idx="374">
                  <c:v>30172</c:v>
                </c:pt>
                <c:pt idx="375">
                  <c:v>28069</c:v>
                </c:pt>
                <c:pt idx="376">
                  <c:v>32271</c:v>
                </c:pt>
                <c:pt idx="377">
                  <c:v>35304</c:v>
                </c:pt>
                <c:pt idx="378">
                  <c:v>36124</c:v>
                </c:pt>
                <c:pt idx="379">
                  <c:v>36668</c:v>
                </c:pt>
                <c:pt idx="380">
                  <c:v>37576</c:v>
                </c:pt>
                <c:pt idx="381">
                  <c:v>40048</c:v>
                </c:pt>
                <c:pt idx="382">
                  <c:v>40951</c:v>
                </c:pt>
                <c:pt idx="383">
                  <c:v>44703</c:v>
                </c:pt>
                <c:pt idx="384">
                  <c:v>45341</c:v>
                </c:pt>
                <c:pt idx="385">
                  <c:v>46409</c:v>
                </c:pt>
                <c:pt idx="386">
                  <c:v>46593</c:v>
                </c:pt>
                <c:pt idx="387">
                  <c:v>52818</c:v>
                </c:pt>
                <c:pt idx="388">
                  <c:v>48210</c:v>
                </c:pt>
                <c:pt idx="389">
                  <c:v>46850</c:v>
                </c:pt>
                <c:pt idx="390">
                  <c:v>47810</c:v>
                </c:pt>
                <c:pt idx="391">
                  <c:v>49052</c:v>
                </c:pt>
                <c:pt idx="392">
                  <c:v>50700</c:v>
                </c:pt>
                <c:pt idx="393">
                  <c:v>54260</c:v>
                </c:pt>
                <c:pt idx="394">
                  <c:v>53043</c:v>
                </c:pt>
                <c:pt idx="395">
                  <c:v>55461</c:v>
                </c:pt>
                <c:pt idx="396">
                  <c:v>56211</c:v>
                </c:pt>
                <c:pt idx="397">
                  <c:v>57361</c:v>
                </c:pt>
                <c:pt idx="398">
                  <c:v>58121</c:v>
                </c:pt>
                <c:pt idx="399">
                  <c:v>61859</c:v>
                </c:pt>
                <c:pt idx="400">
                  <c:v>63843</c:v>
                </c:pt>
                <c:pt idx="401">
                  <c:v>68297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0083040"/>
        <c:axId val="97027920"/>
      </c:lineChart>
      <c:dateAx>
        <c:axId val="6008304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027920"/>
        <c:crosses val="autoZero"/>
        <c:auto val="1"/>
        <c:lblOffset val="100"/>
        <c:baseTimeUnit val="months"/>
        <c:noMultiLvlLbl val="0"/>
      </c:dateAx>
      <c:valAx>
        <c:axId val="970279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$M, SAAR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083040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Manufacturing Construction vs. Employment vs. Output (Dec 2019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'Macro Indexed'!$F$1</c:f>
              <c:strCache>
                <c:ptCount val="1"/>
                <c:pt idx="0">
                  <c:v>Construction Idx (Dec 2019=100)</c:v>
                </c:pt>
              </c:strCache>
            </c:strRef>
          </c:tx>
          <c:spPr>
            <a:solidFill>
              <a:srgbClr val="a31f34"/>
            </a:solidFill>
            <a:ln w="2808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'Macro Indexed'!$A$2:$A$403</c:f>
              <c:numCache>
                <c:formatCode>yyyy</c:formatCod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numCache>
            </c:numRef>
          </c:cat>
          <c:val>
            <c:numRef>
              <c:f>'Macro Indexed'!$F$2:$F$403</c:f>
              <c:numCache>
                <c:formatCode>0.0</c:formatCode>
                <c:ptCount val="402"/>
                <c:pt idx="0">
                  <c:v>30.7576922123323</c:v>
                </c:pt>
                <c:pt idx="1">
                  <c:v>29.1175960131902</c:v>
                </c:pt>
                <c:pt idx="2">
                  <c:v>28.2646964024496</c:v>
                </c:pt>
                <c:pt idx="3">
                  <c:v>26.715096818982</c:v>
                </c:pt>
                <c:pt idx="4">
                  <c:v>29.3295812362086</c:v>
                </c:pt>
                <c:pt idx="5">
                  <c:v>27.2270845213597</c:v>
                </c:pt>
                <c:pt idx="6">
                  <c:v>28.4295737981306</c:v>
                </c:pt>
                <c:pt idx="7">
                  <c:v>29.107678575856</c:v>
                </c:pt>
                <c:pt idx="8">
                  <c:v>28.9787518905115</c:v>
                </c:pt>
                <c:pt idx="9">
                  <c:v>29.3754493838792</c:v>
                </c:pt>
                <c:pt idx="10">
                  <c:v>29.4882602335556</c:v>
                </c:pt>
                <c:pt idx="11">
                  <c:v>31.0043884660204</c:v>
                </c:pt>
                <c:pt idx="12">
                  <c:v>30.2519029082885</c:v>
                </c:pt>
                <c:pt idx="13">
                  <c:v>30.8209158753378</c:v>
                </c:pt>
                <c:pt idx="14">
                  <c:v>32.1225795254506</c:v>
                </c:pt>
                <c:pt idx="15">
                  <c:v>33.3734163092257</c:v>
                </c:pt>
                <c:pt idx="16">
                  <c:v>37.0354300448764</c:v>
                </c:pt>
                <c:pt idx="17">
                  <c:v>35.5329382887462</c:v>
                </c:pt>
                <c:pt idx="18">
                  <c:v>35.0159918677014</c:v>
                </c:pt>
                <c:pt idx="19">
                  <c:v>36.3635236654848</c:v>
                </c:pt>
                <c:pt idx="20">
                  <c:v>37.2722088612303</c:v>
                </c:pt>
                <c:pt idx="21">
                  <c:v>37.8251059926115</c:v>
                </c:pt>
                <c:pt idx="22">
                  <c:v>41.8106761212903</c:v>
                </c:pt>
                <c:pt idx="23">
                  <c:v>39.688344531773</c:v>
                </c:pt>
                <c:pt idx="24">
                  <c:v>39.9871073314656</c:v>
                </c:pt>
                <c:pt idx="25">
                  <c:v>41.8763791436293</c:v>
                </c:pt>
                <c:pt idx="26">
                  <c:v>42.5098554533509</c:v>
                </c:pt>
                <c:pt idx="27">
                  <c:v>44.3879701485136</c:v>
                </c:pt>
                <c:pt idx="28">
                  <c:v>45.9214538963132</c:v>
                </c:pt>
                <c:pt idx="29">
                  <c:v>44.5069793965239</c:v>
                </c:pt>
                <c:pt idx="30">
                  <c:v>45.8148414449706</c:v>
                </c:pt>
                <c:pt idx="31">
                  <c:v>43.6255671534476</c:v>
                </c:pt>
                <c:pt idx="32">
                  <c:v>44.4276398978504</c:v>
                </c:pt>
                <c:pt idx="33">
                  <c:v>44.4511938115191</c:v>
                </c:pt>
                <c:pt idx="34">
                  <c:v>44.0185456078149</c:v>
                </c:pt>
                <c:pt idx="35">
                  <c:v>44.0222646468153</c:v>
                </c:pt>
                <c:pt idx="36">
                  <c:v>49.511566211291</c:v>
                </c:pt>
                <c:pt idx="37">
                  <c:v>45.8817841469764</c:v>
                </c:pt>
                <c:pt idx="38">
                  <c:v>45.6462450102893</c:v>
                </c:pt>
                <c:pt idx="39">
                  <c:v>45.9735204423177</c:v>
                </c:pt>
                <c:pt idx="40">
                  <c:v>45.2297126422532</c:v>
                </c:pt>
                <c:pt idx="41">
                  <c:v>46.3590608186845</c:v>
                </c:pt>
                <c:pt idx="42">
                  <c:v>44.6706171125381</c:v>
                </c:pt>
                <c:pt idx="43">
                  <c:v>44.0011900924801</c:v>
                </c:pt>
                <c:pt idx="44">
                  <c:v>47.3322093571021</c:v>
                </c:pt>
                <c:pt idx="45">
                  <c:v>53.0545706989314</c:v>
                </c:pt>
                <c:pt idx="46">
                  <c:v>50.7363697220638</c:v>
                </c:pt>
                <c:pt idx="47">
                  <c:v>48.1491582575063</c:v>
                </c:pt>
                <c:pt idx="48">
                  <c:v>48.0524632434979</c:v>
                </c:pt>
                <c:pt idx="49">
                  <c:v>47.4462598864453</c:v>
                </c:pt>
                <c:pt idx="50">
                  <c:v>43.2214315820792</c:v>
                </c:pt>
                <c:pt idx="51">
                  <c:v>44.7326010958768</c:v>
                </c:pt>
                <c:pt idx="52">
                  <c:v>44.8478913048868</c:v>
                </c:pt>
                <c:pt idx="53">
                  <c:v>45.11566211291</c:v>
                </c:pt>
                <c:pt idx="54">
                  <c:v>48.3078372548534</c:v>
                </c:pt>
                <c:pt idx="55">
                  <c:v>47.3210522401012</c:v>
                </c:pt>
                <c:pt idx="56">
                  <c:v>47.8479160984802</c:v>
                </c:pt>
                <c:pt idx="57">
                  <c:v>47.7512210844718</c:v>
                </c:pt>
                <c:pt idx="58">
                  <c:v>46.372697295019</c:v>
                </c:pt>
                <c:pt idx="59">
                  <c:v>48.5706493442095</c:v>
                </c:pt>
                <c:pt idx="60">
                  <c:v>48.7603203332259</c:v>
                </c:pt>
                <c:pt idx="61">
                  <c:v>49.3913172836139</c:v>
                </c:pt>
                <c:pt idx="62">
                  <c:v>53.3136637492872</c:v>
                </c:pt>
                <c:pt idx="63">
                  <c:v>51.3376143604493</c:v>
                </c:pt>
                <c:pt idx="64">
                  <c:v>50.5876081620509</c:v>
                </c:pt>
                <c:pt idx="65">
                  <c:v>49.6702452086381</c:v>
                </c:pt>
                <c:pt idx="66">
                  <c:v>47.4933677137828</c:v>
                </c:pt>
                <c:pt idx="67">
                  <c:v>51.4962933577963</c:v>
                </c:pt>
                <c:pt idx="68">
                  <c:v>50.5082686633774</c:v>
                </c:pt>
                <c:pt idx="69">
                  <c:v>50.3595071033645</c:v>
                </c:pt>
                <c:pt idx="70">
                  <c:v>49.6392532169687</c:v>
                </c:pt>
                <c:pt idx="71">
                  <c:v>49.9590905709965</c:v>
                </c:pt>
                <c:pt idx="72">
                  <c:v>47.9954379788263</c:v>
                </c:pt>
                <c:pt idx="73">
                  <c:v>46.580963479037</c:v>
                </c:pt>
                <c:pt idx="74">
                  <c:v>47.0979099000818</c:v>
                </c:pt>
                <c:pt idx="75">
                  <c:v>44.0371408028166</c:v>
                </c:pt>
                <c:pt idx="76">
                  <c:v>43.3590360250911</c:v>
                </c:pt>
                <c:pt idx="77">
                  <c:v>43.3639947437582</c:v>
                </c:pt>
                <c:pt idx="78">
                  <c:v>43.4222596880966</c:v>
                </c:pt>
                <c:pt idx="79">
                  <c:v>42.8755609550492</c:v>
                </c:pt>
                <c:pt idx="80">
                  <c:v>42.3486970966702</c:v>
                </c:pt>
                <c:pt idx="81">
                  <c:v>40.3044653261597</c:v>
                </c:pt>
                <c:pt idx="82">
                  <c:v>40.5412441425136</c:v>
                </c:pt>
                <c:pt idx="83">
                  <c:v>42.5123348126844</c:v>
                </c:pt>
                <c:pt idx="84">
                  <c:v>40.226365507153</c:v>
                </c:pt>
                <c:pt idx="85">
                  <c:v>44.3086306498401</c:v>
                </c:pt>
                <c:pt idx="86">
                  <c:v>45.165249299581</c:v>
                </c:pt>
                <c:pt idx="87">
                  <c:v>45.3140108595939</c:v>
                </c:pt>
                <c:pt idx="88">
                  <c:v>49.561153397962</c:v>
                </c:pt>
                <c:pt idx="89">
                  <c:v>47.6644435077976</c:v>
                </c:pt>
                <c:pt idx="90">
                  <c:v>46.2338531723403</c:v>
                </c:pt>
                <c:pt idx="91">
                  <c:v>47.8727096918156</c:v>
                </c:pt>
                <c:pt idx="92">
                  <c:v>47.673121265465</c:v>
                </c:pt>
                <c:pt idx="93">
                  <c:v>48.5421367118737</c:v>
                </c:pt>
                <c:pt idx="94">
                  <c:v>48.4714749708675</c:v>
                </c:pt>
                <c:pt idx="95">
                  <c:v>47.6904767807998</c:v>
                </c:pt>
                <c:pt idx="96">
                  <c:v>53.5839139166439</c:v>
                </c:pt>
                <c:pt idx="97">
                  <c:v>49.6665261696378</c:v>
                </c:pt>
                <c:pt idx="98">
                  <c:v>52.6429970495624</c:v>
                </c:pt>
                <c:pt idx="99">
                  <c:v>50.5491780923809</c:v>
                </c:pt>
                <c:pt idx="100">
                  <c:v>48.249572310515</c:v>
                </c:pt>
                <c:pt idx="101">
                  <c:v>49.6888404036397</c:v>
                </c:pt>
                <c:pt idx="102">
                  <c:v>48.7640393722262</c:v>
                </c:pt>
                <c:pt idx="103">
                  <c:v>47.6520467111298</c:v>
                </c:pt>
                <c:pt idx="104">
                  <c:v>48.0388267671634</c:v>
                </c:pt>
                <c:pt idx="105">
                  <c:v>42.1491086703196</c:v>
                </c:pt>
                <c:pt idx="106">
                  <c:v>36.5284010611658</c:v>
                </c:pt>
                <c:pt idx="107">
                  <c:v>37.2932834155654</c:v>
                </c:pt>
                <c:pt idx="108">
                  <c:v>34.8548335110208</c:v>
                </c:pt>
                <c:pt idx="109">
                  <c:v>32.0035702774403</c:v>
                </c:pt>
                <c:pt idx="110">
                  <c:v>30.7874445243349</c:v>
                </c:pt>
                <c:pt idx="111">
                  <c:v>30.1254555822775</c:v>
                </c:pt>
                <c:pt idx="112">
                  <c:v>29.3184241192076</c:v>
                </c:pt>
                <c:pt idx="113">
                  <c:v>28.4890784221357</c:v>
                </c:pt>
                <c:pt idx="114">
                  <c:v>27.1093149530161</c:v>
                </c:pt>
                <c:pt idx="115">
                  <c:v>25.7022785312275</c:v>
                </c:pt>
                <c:pt idx="116">
                  <c:v>24.8283043661518</c:v>
                </c:pt>
                <c:pt idx="117">
                  <c:v>25.650211985223</c:v>
                </c:pt>
                <c:pt idx="118">
                  <c:v>25.7902957875685</c:v>
                </c:pt>
                <c:pt idx="119">
                  <c:v>25.0588847841718</c:v>
                </c:pt>
                <c:pt idx="120">
                  <c:v>24.2952421094389</c:v>
                </c:pt>
                <c:pt idx="121">
                  <c:v>24.4886321374557</c:v>
                </c:pt>
                <c:pt idx="122">
                  <c:v>25.6898817345598</c:v>
                </c:pt>
                <c:pt idx="123">
                  <c:v>25.4642600352069</c:v>
                </c:pt>
                <c:pt idx="124">
                  <c:v>27.3622096050381</c:v>
                </c:pt>
                <c:pt idx="125">
                  <c:v>27.7725435747403</c:v>
                </c:pt>
                <c:pt idx="126">
                  <c:v>26.5836907743039</c:v>
                </c:pt>
                <c:pt idx="127">
                  <c:v>26.6741873899784</c:v>
                </c:pt>
                <c:pt idx="128">
                  <c:v>27.6659311233977</c:v>
                </c:pt>
                <c:pt idx="129">
                  <c:v>28.2609773634493</c:v>
                </c:pt>
                <c:pt idx="130">
                  <c:v>27.1998115686907</c:v>
                </c:pt>
                <c:pt idx="131">
                  <c:v>26.5192274316317</c:v>
                </c:pt>
                <c:pt idx="132">
                  <c:v>26.3469119579501</c:v>
                </c:pt>
                <c:pt idx="133">
                  <c:v>27.4167555103761</c:v>
                </c:pt>
                <c:pt idx="134">
                  <c:v>26.8774948553294</c:v>
                </c:pt>
                <c:pt idx="135">
                  <c:v>26.4684005652939</c:v>
                </c:pt>
                <c:pt idx="136">
                  <c:v>27.4241935883768</c:v>
                </c:pt>
                <c:pt idx="137">
                  <c:v>25.392358614534</c:v>
                </c:pt>
                <c:pt idx="138">
                  <c:v>27.2394813180274</c:v>
                </c:pt>
                <c:pt idx="139">
                  <c:v>27.9237844940867</c:v>
                </c:pt>
                <c:pt idx="140">
                  <c:v>28.7518905114918</c:v>
                </c:pt>
                <c:pt idx="141">
                  <c:v>31.561004636402</c:v>
                </c:pt>
                <c:pt idx="142">
                  <c:v>34.1221828279573</c:v>
                </c:pt>
                <c:pt idx="143">
                  <c:v>34.8585525500211</c:v>
                </c:pt>
                <c:pt idx="144">
                  <c:v>34.1878858502963</c:v>
                </c:pt>
                <c:pt idx="145">
                  <c:v>34.7308655443433</c:v>
                </c:pt>
                <c:pt idx="146">
                  <c:v>35.5168224530781</c:v>
                </c:pt>
                <c:pt idx="147">
                  <c:v>34.6354102100017</c:v>
                </c:pt>
                <c:pt idx="148">
                  <c:v>33.5345746659063</c:v>
                </c:pt>
                <c:pt idx="149">
                  <c:v>34.1506954602931</c:v>
                </c:pt>
                <c:pt idx="150">
                  <c:v>34.2015223266308</c:v>
                </c:pt>
                <c:pt idx="151">
                  <c:v>35.9804626484516</c:v>
                </c:pt>
                <c:pt idx="152">
                  <c:v>36.0102149604542</c:v>
                </c:pt>
                <c:pt idx="153">
                  <c:v>36.3151761584807</c:v>
                </c:pt>
                <c:pt idx="154">
                  <c:v>36.6821213398458</c:v>
                </c:pt>
                <c:pt idx="155">
                  <c:v>36.7837750725213</c:v>
                </c:pt>
                <c:pt idx="156">
                  <c:v>36.8160067438574</c:v>
                </c:pt>
                <c:pt idx="157">
                  <c:v>35.8267423697717</c:v>
                </c:pt>
                <c:pt idx="158">
                  <c:v>38.2453573996479</c:v>
                </c:pt>
                <c:pt idx="159">
                  <c:v>39.4986735427566</c:v>
                </c:pt>
                <c:pt idx="160">
                  <c:v>39.4813180274217</c:v>
                </c:pt>
                <c:pt idx="161">
                  <c:v>40.9218258002132</c:v>
                </c:pt>
                <c:pt idx="162">
                  <c:v>39.7837998661146</c:v>
                </c:pt>
                <c:pt idx="163">
                  <c:v>44.4809461235217</c:v>
                </c:pt>
                <c:pt idx="164">
                  <c:v>42.4119207596757</c:v>
                </c:pt>
                <c:pt idx="165">
                  <c:v>40.0639674708055</c:v>
                </c:pt>
                <c:pt idx="166">
                  <c:v>40.1755386408152</c:v>
                </c:pt>
                <c:pt idx="167">
                  <c:v>40.5375251035133</c:v>
                </c:pt>
                <c:pt idx="168">
                  <c:v>41.3829866362532</c:v>
                </c:pt>
                <c:pt idx="169">
                  <c:v>42.7292787543699</c:v>
                </c:pt>
                <c:pt idx="170">
                  <c:v>42.092083405648</c:v>
                </c:pt>
                <c:pt idx="171">
                  <c:v>44.4115240621823</c:v>
                </c:pt>
                <c:pt idx="172">
                  <c:v>43.6788733791188</c:v>
                </c:pt>
                <c:pt idx="173">
                  <c:v>46.5202191753651</c:v>
                </c:pt>
                <c:pt idx="174">
                  <c:v>50.7363697220638</c:v>
                </c:pt>
                <c:pt idx="175">
                  <c:v>49.9764460863313</c:v>
                </c:pt>
                <c:pt idx="176">
                  <c:v>59.53809535616</c:v>
                </c:pt>
                <c:pt idx="177">
                  <c:v>61.0616616666253</c:v>
                </c:pt>
                <c:pt idx="178">
                  <c:v>54.7702873577468</c:v>
                </c:pt>
                <c:pt idx="179">
                  <c:v>59.4265241861503</c:v>
                </c:pt>
                <c:pt idx="180">
                  <c:v>59.7401631418442</c:v>
                </c:pt>
                <c:pt idx="181">
                  <c:v>59.5393350358267</c:v>
                </c:pt>
                <c:pt idx="182">
                  <c:v>60.207522376218</c:v>
                </c:pt>
                <c:pt idx="183">
                  <c:v>61.8724121686956</c:v>
                </c:pt>
                <c:pt idx="184">
                  <c:v>65.2282250266531</c:v>
                </c:pt>
                <c:pt idx="185">
                  <c:v>67.3009694294994</c:v>
                </c:pt>
                <c:pt idx="186">
                  <c:v>65.1017777006422</c:v>
                </c:pt>
                <c:pt idx="187">
                  <c:v>67.4137802791759</c:v>
                </c:pt>
                <c:pt idx="188">
                  <c:v>70.2328118414202</c:v>
                </c:pt>
                <c:pt idx="189">
                  <c:v>72.7815932363077</c:v>
                </c:pt>
                <c:pt idx="190">
                  <c:v>72.2956388069323</c:v>
                </c:pt>
                <c:pt idx="191">
                  <c:v>72.3799370242729</c:v>
                </c:pt>
                <c:pt idx="192">
                  <c:v>79.1771006371954</c:v>
                </c:pt>
                <c:pt idx="193">
                  <c:v>82.4163836064761</c:v>
                </c:pt>
                <c:pt idx="194">
                  <c:v>79.6915676989066</c:v>
                </c:pt>
                <c:pt idx="195">
                  <c:v>79.0295787568492</c:v>
                </c:pt>
                <c:pt idx="196">
                  <c:v>78.3713088537922</c:v>
                </c:pt>
                <c:pt idx="197">
                  <c:v>73.6295341283812</c:v>
                </c:pt>
                <c:pt idx="198">
                  <c:v>71.5282770931991</c:v>
                </c:pt>
                <c:pt idx="199">
                  <c:v>68.7799072719609</c:v>
                </c:pt>
                <c:pt idx="200">
                  <c:v>64.7038405276077</c:v>
                </c:pt>
                <c:pt idx="201">
                  <c:v>64.4893759452557</c:v>
                </c:pt>
                <c:pt idx="202">
                  <c:v>63.1009347184688</c:v>
                </c:pt>
                <c:pt idx="203">
                  <c:v>52.749609500905</c:v>
                </c:pt>
                <c:pt idx="204">
                  <c:v>55.9281481665138</c:v>
                </c:pt>
                <c:pt idx="205">
                  <c:v>56.0682319688593</c:v>
                </c:pt>
                <c:pt idx="206">
                  <c:v>60.800089256936</c:v>
                </c:pt>
                <c:pt idx="207">
                  <c:v>56.700468598914</c:v>
                </c:pt>
                <c:pt idx="208">
                  <c:v>53.4227555599633</c:v>
                </c:pt>
                <c:pt idx="209">
                  <c:v>52.2041504475244</c:v>
                </c:pt>
                <c:pt idx="210">
                  <c:v>50.3954578137009</c:v>
                </c:pt>
                <c:pt idx="211">
                  <c:v>48.276845263184</c:v>
                </c:pt>
                <c:pt idx="212">
                  <c:v>46.5524508467012</c:v>
                </c:pt>
                <c:pt idx="213">
                  <c:v>44.8999578508913</c:v>
                </c:pt>
                <c:pt idx="214">
                  <c:v>42.9499417350557</c:v>
                </c:pt>
                <c:pt idx="215">
                  <c:v>38.5565169960082</c:v>
                </c:pt>
                <c:pt idx="216">
                  <c:v>37.1742741675551</c:v>
                </c:pt>
                <c:pt idx="217">
                  <c:v>40.4718220811742</c:v>
                </c:pt>
                <c:pt idx="218">
                  <c:v>42.9871321250589</c:v>
                </c:pt>
                <c:pt idx="219">
                  <c:v>42.2284481689931</c:v>
                </c:pt>
                <c:pt idx="220">
                  <c:v>45.6189720576203</c:v>
                </c:pt>
                <c:pt idx="221">
                  <c:v>51.6053851684725</c:v>
                </c:pt>
                <c:pt idx="222">
                  <c:v>50.592566880718</c:v>
                </c:pt>
                <c:pt idx="223">
                  <c:v>53.1847370639427</c:v>
                </c:pt>
                <c:pt idx="224">
                  <c:v>55.9169910495128</c:v>
                </c:pt>
                <c:pt idx="225">
                  <c:v>55.3368209654625</c:v>
                </c:pt>
                <c:pt idx="226">
                  <c:v>55.5797981801503</c:v>
                </c:pt>
                <c:pt idx="227">
                  <c:v>57.6215505913272</c:v>
                </c:pt>
                <c:pt idx="228">
                  <c:v>54.1343316886916</c:v>
                </c:pt>
                <c:pt idx="229">
                  <c:v>54.5025165497236</c:v>
                </c:pt>
                <c:pt idx="230">
                  <c:v>55.9492227208489</c:v>
                </c:pt>
                <c:pt idx="231">
                  <c:v>57.2050182232911</c:v>
                </c:pt>
                <c:pt idx="232">
                  <c:v>57.0389011479434</c:v>
                </c:pt>
                <c:pt idx="233">
                  <c:v>57.6401457863288</c:v>
                </c:pt>
                <c:pt idx="234">
                  <c:v>58.6554434334168</c:v>
                </c:pt>
                <c:pt idx="235">
                  <c:v>58.0046116083604</c:v>
                </c:pt>
                <c:pt idx="236">
                  <c:v>59.4252845064835</c:v>
                </c:pt>
                <c:pt idx="237">
                  <c:v>60.130662236878</c:v>
                </c:pt>
                <c:pt idx="238">
                  <c:v>59.76867577418</c:v>
                </c:pt>
                <c:pt idx="239">
                  <c:v>60.8744700369425</c:v>
                </c:pt>
                <c:pt idx="240">
                  <c:v>61.0356283936231</c:v>
                </c:pt>
                <c:pt idx="241">
                  <c:v>62.6682865147646</c:v>
                </c:pt>
                <c:pt idx="242">
                  <c:v>62.4798552054149</c:v>
                </c:pt>
                <c:pt idx="243">
                  <c:v>61.4459623633253</c:v>
                </c:pt>
                <c:pt idx="244">
                  <c:v>59.5170208018248</c:v>
                </c:pt>
                <c:pt idx="245">
                  <c:v>61.5290209009992</c:v>
                </c:pt>
                <c:pt idx="246">
                  <c:v>68.42287952793</c:v>
                </c:pt>
                <c:pt idx="247">
                  <c:v>67.1286539558178</c:v>
                </c:pt>
                <c:pt idx="248">
                  <c:v>64.054248382218</c:v>
                </c:pt>
                <c:pt idx="249">
                  <c:v>64.7509483549451</c:v>
                </c:pt>
                <c:pt idx="250">
                  <c:v>65.1141744973099</c:v>
                </c:pt>
                <c:pt idx="251">
                  <c:v>71.8741477202291</c:v>
                </c:pt>
                <c:pt idx="252">
                  <c:v>68.7104852106216</c:v>
                </c:pt>
                <c:pt idx="253">
                  <c:v>66.6203852924404</c:v>
                </c:pt>
                <c:pt idx="254">
                  <c:v>63.4368879081645</c:v>
                </c:pt>
                <c:pt idx="255">
                  <c:v>66.7790642897875</c:v>
                </c:pt>
                <c:pt idx="256">
                  <c:v>65.8988917263779</c:v>
                </c:pt>
                <c:pt idx="257">
                  <c:v>72.5584508962884</c:v>
                </c:pt>
                <c:pt idx="258">
                  <c:v>71.4861279845288</c:v>
                </c:pt>
                <c:pt idx="259">
                  <c:v>73.2055636823445</c:v>
                </c:pt>
                <c:pt idx="260">
                  <c:v>76.407656261622</c:v>
                </c:pt>
                <c:pt idx="261">
                  <c:v>87.7296506582699</c:v>
                </c:pt>
                <c:pt idx="262">
                  <c:v>90.8709989338755</c:v>
                </c:pt>
                <c:pt idx="263">
                  <c:v>88.1647782213076</c:v>
                </c:pt>
                <c:pt idx="264">
                  <c:v>94.4995413185233</c:v>
                </c:pt>
                <c:pt idx="265">
                  <c:v>98.7950313638956</c:v>
                </c:pt>
                <c:pt idx="266">
                  <c:v>99.3268539409417</c:v>
                </c:pt>
                <c:pt idx="267">
                  <c:v>101.961173232837</c:v>
                </c:pt>
                <c:pt idx="268">
                  <c:v>103.684327969653</c:v>
                </c:pt>
                <c:pt idx="269">
                  <c:v>109.024867974115</c:v>
                </c:pt>
                <c:pt idx="270">
                  <c:v>102.020677856842</c:v>
                </c:pt>
                <c:pt idx="271">
                  <c:v>103.671931172985</c:v>
                </c:pt>
                <c:pt idx="272">
                  <c:v>107.280638682964</c:v>
                </c:pt>
                <c:pt idx="273">
                  <c:v>104.823593583418</c:v>
                </c:pt>
                <c:pt idx="274">
                  <c:v>103.474822105968</c:v>
                </c:pt>
                <c:pt idx="275">
                  <c:v>98.238415193514</c:v>
                </c:pt>
                <c:pt idx="276">
                  <c:v>95.5929387846181</c:v>
                </c:pt>
                <c:pt idx="277">
                  <c:v>98.1590756948405</c:v>
                </c:pt>
                <c:pt idx="278">
                  <c:v>99.3293333002752</c:v>
                </c:pt>
                <c:pt idx="279">
                  <c:v>99.1607368655939</c:v>
                </c:pt>
                <c:pt idx="280">
                  <c:v>100.861577368408</c:v>
                </c:pt>
                <c:pt idx="281">
                  <c:v>101.878114695163</c:v>
                </c:pt>
                <c:pt idx="282">
                  <c:v>101.320258845114</c:v>
                </c:pt>
                <c:pt idx="283">
                  <c:v>99.0280911412491</c:v>
                </c:pt>
                <c:pt idx="284">
                  <c:v>95.6102942999529</c:v>
                </c:pt>
                <c:pt idx="285">
                  <c:v>92.9338258993876</c:v>
                </c:pt>
                <c:pt idx="286">
                  <c:v>95.1553318622468</c:v>
                </c:pt>
                <c:pt idx="287">
                  <c:v>93.8883792428037</c:v>
                </c:pt>
                <c:pt idx="288">
                  <c:v>89.6214018297672</c:v>
                </c:pt>
                <c:pt idx="289">
                  <c:v>86.0350085537897</c:v>
                </c:pt>
                <c:pt idx="290">
                  <c:v>88.5094091686708</c:v>
                </c:pt>
                <c:pt idx="291">
                  <c:v>87.7804775246076</c:v>
                </c:pt>
                <c:pt idx="292">
                  <c:v>90.6577740311903</c:v>
                </c:pt>
                <c:pt idx="293">
                  <c:v>87.0949346688816</c:v>
                </c:pt>
                <c:pt idx="294">
                  <c:v>86.9176604765329</c:v>
                </c:pt>
                <c:pt idx="295">
                  <c:v>83.7738328415937</c:v>
                </c:pt>
                <c:pt idx="296">
                  <c:v>84.5424342349937</c:v>
                </c:pt>
                <c:pt idx="297">
                  <c:v>85.1040091240424</c:v>
                </c:pt>
                <c:pt idx="298">
                  <c:v>85.9965784841197</c:v>
                </c:pt>
                <c:pt idx="299">
                  <c:v>86.357325267151</c:v>
                </c:pt>
                <c:pt idx="300">
                  <c:v>84.8969826196911</c:v>
                </c:pt>
                <c:pt idx="301">
                  <c:v>88.4883346143357</c:v>
                </c:pt>
                <c:pt idx="302">
                  <c:v>86.0176530384549</c:v>
                </c:pt>
                <c:pt idx="303">
                  <c:v>86.4812932338284</c:v>
                </c:pt>
                <c:pt idx="304">
                  <c:v>88.5391614806734</c:v>
                </c:pt>
                <c:pt idx="305">
                  <c:v>88.4176728733295</c:v>
                </c:pt>
                <c:pt idx="306">
                  <c:v>86.9536111868693</c:v>
                </c:pt>
                <c:pt idx="307">
                  <c:v>92.3152257456673</c:v>
                </c:pt>
                <c:pt idx="308">
                  <c:v>92.1181166786502</c:v>
                </c:pt>
                <c:pt idx="309">
                  <c:v>91.0036446582203</c:v>
                </c:pt>
                <c:pt idx="310">
                  <c:v>91.4400119009248</c:v>
                </c:pt>
                <c:pt idx="311">
                  <c:v>94.9644211935636</c:v>
                </c:pt>
                <c:pt idx="312">
                  <c:v>95.4057471549352</c:v>
                </c:pt>
                <c:pt idx="313">
                  <c:v>100.065703022339</c:v>
                </c:pt>
                <c:pt idx="314">
                  <c:v>100.451243398706</c:v>
                </c:pt>
                <c:pt idx="315">
                  <c:v>101.31034140778</c:v>
                </c:pt>
                <c:pt idx="316">
                  <c:v>100.297523120026</c:v>
                </c:pt>
                <c:pt idx="317">
                  <c:v>100.777279151067</c:v>
                </c:pt>
                <c:pt idx="318">
                  <c:v>100.762402995066</c:v>
                </c:pt>
                <c:pt idx="319">
                  <c:v>100.352069025364</c:v>
                </c:pt>
                <c:pt idx="320">
                  <c:v>100.57273200605</c:v>
                </c:pt>
                <c:pt idx="321">
                  <c:v>97.8689906528153</c:v>
                </c:pt>
                <c:pt idx="322">
                  <c:v>100.675625418392</c:v>
                </c:pt>
                <c:pt idx="323">
                  <c:v>100</c:v>
                </c:pt>
                <c:pt idx="324">
                  <c:v>98.1082488285027</c:v>
                </c:pt>
                <c:pt idx="325">
                  <c:v>96.3491433813503</c:v>
                </c:pt>
                <c:pt idx="326">
                  <c:v>96.7408821560509</c:v>
                </c:pt>
                <c:pt idx="327">
                  <c:v>91.4238960652567</c:v>
                </c:pt>
                <c:pt idx="328">
                  <c:v>90.5077727915107</c:v>
                </c:pt>
                <c:pt idx="329">
                  <c:v>92.4515905090125</c:v>
                </c:pt>
                <c:pt idx="330">
                  <c:v>93.8598666104679</c:v>
                </c:pt>
                <c:pt idx="331">
                  <c:v>91.680509756279</c:v>
                </c:pt>
                <c:pt idx="332">
                  <c:v>90.484218877842</c:v>
                </c:pt>
                <c:pt idx="333">
                  <c:v>92.6710138100315</c:v>
                </c:pt>
                <c:pt idx="334">
                  <c:v>90.8387672625394</c:v>
                </c:pt>
                <c:pt idx="335">
                  <c:v>92.2383656063273</c:v>
                </c:pt>
                <c:pt idx="336">
                  <c:v>94.3334242431756</c:v>
                </c:pt>
                <c:pt idx="337">
                  <c:v>93.7544938387921</c:v>
                </c:pt>
                <c:pt idx="338">
                  <c:v>96.2276547740064</c:v>
                </c:pt>
                <c:pt idx="339">
                  <c:v>94.6619393548707</c:v>
                </c:pt>
                <c:pt idx="340">
                  <c:v>94.3644162348449</c:v>
                </c:pt>
                <c:pt idx="341">
                  <c:v>97.7524607641386</c:v>
                </c:pt>
                <c:pt idx="342">
                  <c:v>99.6132199439665</c:v>
                </c:pt>
                <c:pt idx="343">
                  <c:v>100.375622939033</c:v>
                </c:pt>
                <c:pt idx="344">
                  <c:v>102.362829444871</c:v>
                </c:pt>
                <c:pt idx="345">
                  <c:v>107.611633153993</c:v>
                </c:pt>
                <c:pt idx="346">
                  <c:v>115.400540500335</c:v>
                </c:pt>
                <c:pt idx="347">
                  <c:v>116.725758064116</c:v>
                </c:pt>
                <c:pt idx="348">
                  <c:v>120.879924627476</c:v>
                </c:pt>
                <c:pt idx="349">
                  <c:v>123.830362234399</c:v>
                </c:pt>
                <c:pt idx="350">
                  <c:v>128.562219522475</c:v>
                </c:pt>
                <c:pt idx="351">
                  <c:v>137.709815783602</c:v>
                </c:pt>
                <c:pt idx="352">
                  <c:v>143.173084075075</c:v>
                </c:pt>
                <c:pt idx="353">
                  <c:v>143.828874618799</c:v>
                </c:pt>
                <c:pt idx="354">
                  <c:v>156.638484615575</c:v>
                </c:pt>
                <c:pt idx="355">
                  <c:v>158.101306622369</c:v>
                </c:pt>
                <c:pt idx="356">
                  <c:v>172.001834725907</c:v>
                </c:pt>
                <c:pt idx="357">
                  <c:v>174.479954379788</c:v>
                </c:pt>
                <c:pt idx="358">
                  <c:v>189.03627302705</c:v>
                </c:pt>
                <c:pt idx="359">
                  <c:v>196.620633228374</c:v>
                </c:pt>
                <c:pt idx="360">
                  <c:v>212.779857684774</c:v>
                </c:pt>
                <c:pt idx="361">
                  <c:v>221.439020157191</c:v>
                </c:pt>
                <c:pt idx="362">
                  <c:v>231.720923313416</c:v>
                </c:pt>
                <c:pt idx="363">
                  <c:v>246.439639997025</c:v>
                </c:pt>
                <c:pt idx="364">
                  <c:v>244.471028686187</c:v>
                </c:pt>
                <c:pt idx="365">
                  <c:v>248.436763940198</c:v>
                </c:pt>
                <c:pt idx="366">
                  <c:v>250.021074554335</c:v>
                </c:pt>
                <c:pt idx="367">
                  <c:v>255.475665088141</c:v>
                </c:pt>
                <c:pt idx="368">
                  <c:v>253.709121562988</c:v>
                </c:pt>
                <c:pt idx="369">
                  <c:v>270.804304167803</c:v>
                </c:pt>
                <c:pt idx="370">
                  <c:v>280.813477797337</c:v>
                </c:pt>
                <c:pt idx="371">
                  <c:v>285.042025140704</c:v>
                </c:pt>
                <c:pt idx="372">
                  <c:v>289.012719113381</c:v>
                </c:pt>
                <c:pt idx="373">
                  <c:v>290.84992437954</c:v>
                </c:pt>
                <c:pt idx="374">
                  <c:v>294.909875288226</c:v>
                </c:pt>
                <c:pt idx="375">
                  <c:v>299.621897701634</c:v>
                </c:pt>
                <c:pt idx="376">
                  <c:v>300.489673468376</c:v>
                </c:pt>
                <c:pt idx="377">
                  <c:v>307.434358961644</c:v>
                </c:pt>
                <c:pt idx="378">
                  <c:v>306.238068083207</c:v>
                </c:pt>
                <c:pt idx="379">
                  <c:v>308.382713906727</c:v>
                </c:pt>
                <c:pt idx="380">
                  <c:v>308.824039868098</c:v>
                </c:pt>
                <c:pt idx="381">
                  <c:v>304.114496814023</c:v>
                </c:pt>
                <c:pt idx="382">
                  <c:v>308.623211762081</c:v>
                </c:pt>
                <c:pt idx="383">
                  <c:v>298.646269803883</c:v>
                </c:pt>
                <c:pt idx="384">
                  <c:v>293.101182654402</c:v>
                </c:pt>
                <c:pt idx="385">
                  <c:v>292.816056331044</c:v>
                </c:pt>
                <c:pt idx="386">
                  <c:v>280.186199885949</c:v>
                </c:pt>
                <c:pt idx="387">
                  <c:v>280.476284927975</c:v>
                </c:pt>
                <c:pt idx="388">
                  <c:v>275.790295787569</c:v>
                </c:pt>
                <c:pt idx="389">
                  <c:v>270.649344209456</c:v>
                </c:pt>
                <c:pt idx="390">
                  <c:v>265.72905561203</c:v>
                </c:pt>
                <c:pt idx="391">
                  <c:v>260.082314729874</c:v>
                </c:pt>
                <c:pt idx="392">
                  <c:v>252.577294027223</c:v>
                </c:pt>
                <c:pt idx="393">
                  <c:v>249.882230431656</c:v>
                </c:pt>
                <c:pt idx="394">
                  <c:v>240.652815312523</c:v>
                </c:pt>
                <c:pt idx="395">
                  <c:v>224.073339449086</c:v>
                </c:pt>
                <c:pt idx="396">
                  <c:v>227.160141819354</c:v>
                </c:pt>
                <c:pt idx="397">
                  <c:v>224.213423251432</c:v>
                </c:pt>
                <c:pt idx="398">
                  <c:v>221.267944363177</c:v>
                </c:pt>
                <c:pt idx="399">
                  <c:v>216.984851114472</c:v>
                </c:pt>
                <c:pt idx="400">
                  <c:v>213.766642699526</c:v>
                </c:pt>
                <c:pt idx="401">
                  <c:v>211.128604368631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'Macro Indexed'!$G$1</c:f>
              <c:strCache>
                <c:ptCount val="1"/>
                <c:pt idx="0">
                  <c:v>Employment Idx (Dec 2019=100)</c:v>
                </c:pt>
              </c:strCache>
            </c:strRef>
          </c:tx>
          <c:spPr>
            <a:solidFill>
              <a:srgbClr val="4d4d4d"/>
            </a:solidFill>
            <a:ln w="20160">
              <a:solidFill>
                <a:srgbClr val="4d4d4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'Macro Indexed'!$A$2:$A$403</c:f>
              <c:numCache>
                <c:formatCode>yyyy</c:formatCod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numCache>
            </c:numRef>
          </c:cat>
          <c:val>
            <c:numRef>
              <c:f>'Macro Indexed'!$G$2:$G$403</c:f>
              <c:numCache>
                <c:formatCode>0.0</c:formatCode>
                <c:ptCount val="402"/>
                <c:pt idx="0">
                  <c:v>131.583072100313</c:v>
                </c:pt>
                <c:pt idx="1">
                  <c:v>131.692789968652</c:v>
                </c:pt>
                <c:pt idx="2">
                  <c:v>131.622257053292</c:v>
                </c:pt>
                <c:pt idx="3">
                  <c:v>131.442006269592</c:v>
                </c:pt>
                <c:pt idx="4">
                  <c:v>131.394984326019</c:v>
                </c:pt>
                <c:pt idx="5">
                  <c:v>131.206896551724</c:v>
                </c:pt>
                <c:pt idx="6">
                  <c:v>131.191222570533</c:v>
                </c:pt>
                <c:pt idx="7">
                  <c:v>131.191222570533</c:v>
                </c:pt>
                <c:pt idx="8">
                  <c:v>131.426332288401</c:v>
                </c:pt>
                <c:pt idx="9">
                  <c:v>131.489028213166</c:v>
                </c:pt>
                <c:pt idx="10">
                  <c:v>131.66144200627</c:v>
                </c:pt>
                <c:pt idx="11">
                  <c:v>131.778996865204</c:v>
                </c:pt>
                <c:pt idx="12">
                  <c:v>132.092476489028</c:v>
                </c:pt>
                <c:pt idx="13">
                  <c:v>132.147335423198</c:v>
                </c:pt>
                <c:pt idx="14">
                  <c:v>132.421630094044</c:v>
                </c:pt>
                <c:pt idx="15">
                  <c:v>132.703761755486</c:v>
                </c:pt>
                <c:pt idx="16">
                  <c:v>132.923197492163</c:v>
                </c:pt>
                <c:pt idx="17">
                  <c:v>133.299373040752</c:v>
                </c:pt>
                <c:pt idx="18">
                  <c:v>133.424764890282</c:v>
                </c:pt>
                <c:pt idx="19">
                  <c:v>133.863636363636</c:v>
                </c:pt>
                <c:pt idx="20">
                  <c:v>134.122257053292</c:v>
                </c:pt>
                <c:pt idx="21">
                  <c:v>134.35736677116</c:v>
                </c:pt>
                <c:pt idx="22">
                  <c:v>134.686520376176</c:v>
                </c:pt>
                <c:pt idx="23">
                  <c:v>134.937304075235</c:v>
                </c:pt>
                <c:pt idx="24">
                  <c:v>135.282131661442</c:v>
                </c:pt>
                <c:pt idx="25">
                  <c:v>135.313479623824</c:v>
                </c:pt>
                <c:pt idx="26">
                  <c:v>135.289968652038</c:v>
                </c:pt>
                <c:pt idx="27">
                  <c:v>135.407523510972</c:v>
                </c:pt>
                <c:pt idx="28">
                  <c:v>135.25078369906</c:v>
                </c:pt>
                <c:pt idx="29">
                  <c:v>135.164576802508</c:v>
                </c:pt>
                <c:pt idx="30">
                  <c:v>134.937304075235</c:v>
                </c:pt>
                <c:pt idx="31">
                  <c:v>135.109717868339</c:v>
                </c:pt>
                <c:pt idx="32">
                  <c:v>135.164576802508</c:v>
                </c:pt>
                <c:pt idx="33">
                  <c:v>134.921630094044</c:v>
                </c:pt>
                <c:pt idx="34">
                  <c:v>134.858934169279</c:v>
                </c:pt>
                <c:pt idx="35">
                  <c:v>135.039184952978</c:v>
                </c:pt>
                <c:pt idx="36">
                  <c:v>134.858934169279</c:v>
                </c:pt>
                <c:pt idx="37">
                  <c:v>135.031347962382</c:v>
                </c:pt>
                <c:pt idx="38">
                  <c:v>134.741379310345</c:v>
                </c:pt>
                <c:pt idx="39">
                  <c:v>134.827586206897</c:v>
                </c:pt>
                <c:pt idx="40">
                  <c:v>134.968652037618</c:v>
                </c:pt>
                <c:pt idx="41">
                  <c:v>135</c:v>
                </c:pt>
                <c:pt idx="42">
                  <c:v>134.968652037618</c:v>
                </c:pt>
                <c:pt idx="43">
                  <c:v>135.235109717868</c:v>
                </c:pt>
                <c:pt idx="44">
                  <c:v>135.19592476489</c:v>
                </c:pt>
                <c:pt idx="45">
                  <c:v>135.329153605016</c:v>
                </c:pt>
                <c:pt idx="46">
                  <c:v>135.399686520376</c:v>
                </c:pt>
                <c:pt idx="47">
                  <c:v>135.454545454545</c:v>
                </c:pt>
                <c:pt idx="48">
                  <c:v>135.556426332288</c:v>
                </c:pt>
                <c:pt idx="49">
                  <c:v>135.697492163009</c:v>
                </c:pt>
                <c:pt idx="50">
                  <c:v>135.8934169279</c:v>
                </c:pt>
                <c:pt idx="51">
                  <c:v>135.979623824451</c:v>
                </c:pt>
                <c:pt idx="52">
                  <c:v>136.081504702194</c:v>
                </c:pt>
                <c:pt idx="53">
                  <c:v>136.261755485893</c:v>
                </c:pt>
                <c:pt idx="54">
                  <c:v>136.269592476489</c:v>
                </c:pt>
                <c:pt idx="55">
                  <c:v>136.778996865204</c:v>
                </c:pt>
                <c:pt idx="56">
                  <c:v>136.873040752351</c:v>
                </c:pt>
                <c:pt idx="57">
                  <c:v>137.257053291536</c:v>
                </c:pt>
                <c:pt idx="58">
                  <c:v>137.586206896552</c:v>
                </c:pt>
                <c:pt idx="59">
                  <c:v>137.829153605016</c:v>
                </c:pt>
                <c:pt idx="60">
                  <c:v>138.079937304075</c:v>
                </c:pt>
                <c:pt idx="61">
                  <c:v>138.14263322884</c:v>
                </c:pt>
                <c:pt idx="62">
                  <c:v>138.221003134796</c:v>
                </c:pt>
                <c:pt idx="63">
                  <c:v>138.221003134796</c:v>
                </c:pt>
                <c:pt idx="64">
                  <c:v>138.119122257053</c:v>
                </c:pt>
                <c:pt idx="65">
                  <c:v>137.985893416928</c:v>
                </c:pt>
                <c:pt idx="66">
                  <c:v>136.543887147335</c:v>
                </c:pt>
                <c:pt idx="67">
                  <c:v>137.641065830721</c:v>
                </c:pt>
                <c:pt idx="68">
                  <c:v>137.594043887147</c:v>
                </c:pt>
                <c:pt idx="69">
                  <c:v>137.241379310345</c:v>
                </c:pt>
                <c:pt idx="70">
                  <c:v>136.880877742947</c:v>
                </c:pt>
                <c:pt idx="71">
                  <c:v>136.747648902821</c:v>
                </c:pt>
                <c:pt idx="72">
                  <c:v>136.575235109718</c:v>
                </c:pt>
                <c:pt idx="73">
                  <c:v>136.324451410658</c:v>
                </c:pt>
                <c:pt idx="74">
                  <c:v>136.112852664577</c:v>
                </c:pt>
                <c:pt idx="75">
                  <c:v>135.916927899687</c:v>
                </c:pt>
                <c:pt idx="76">
                  <c:v>135.83855799373</c:v>
                </c:pt>
                <c:pt idx="77">
                  <c:v>135.532915360502</c:v>
                </c:pt>
                <c:pt idx="78">
                  <c:v>135.64263322884</c:v>
                </c:pt>
                <c:pt idx="79">
                  <c:v>135.478056426332</c:v>
                </c:pt>
                <c:pt idx="80">
                  <c:v>135.438871473354</c:v>
                </c:pt>
                <c:pt idx="81">
                  <c:v>135.376175548589</c:v>
                </c:pt>
                <c:pt idx="82">
                  <c:v>135.438871473354</c:v>
                </c:pt>
                <c:pt idx="83">
                  <c:v>135.415360501567</c:v>
                </c:pt>
                <c:pt idx="84">
                  <c:v>135.454545454545</c:v>
                </c:pt>
                <c:pt idx="85">
                  <c:v>135.454545454545</c:v>
                </c:pt>
                <c:pt idx="86">
                  <c:v>135.595611285266</c:v>
                </c:pt>
                <c:pt idx="87">
                  <c:v>135.57210031348</c:v>
                </c:pt>
                <c:pt idx="88">
                  <c:v>135.407523510972</c:v>
                </c:pt>
                <c:pt idx="89">
                  <c:v>135.540752351097</c:v>
                </c:pt>
                <c:pt idx="90">
                  <c:v>135.752351097179</c:v>
                </c:pt>
                <c:pt idx="91">
                  <c:v>135.478056426332</c:v>
                </c:pt>
                <c:pt idx="92">
                  <c:v>135.023510971787</c:v>
                </c:pt>
                <c:pt idx="93">
                  <c:v>134.92946708464</c:v>
                </c:pt>
                <c:pt idx="94">
                  <c:v>134.811912225705</c:v>
                </c:pt>
                <c:pt idx="95">
                  <c:v>134.647335423198</c:v>
                </c:pt>
                <c:pt idx="96">
                  <c:v>134.051724137931</c:v>
                </c:pt>
                <c:pt idx="97">
                  <c:v>133.46394984326</c:v>
                </c:pt>
                <c:pt idx="98">
                  <c:v>132.742946708464</c:v>
                </c:pt>
                <c:pt idx="99">
                  <c:v>131.677115987461</c:v>
                </c:pt>
                <c:pt idx="100">
                  <c:v>130.564263322884</c:v>
                </c:pt>
                <c:pt idx="101">
                  <c:v>129.412225705329</c:v>
                </c:pt>
                <c:pt idx="102">
                  <c:v>128.377742946708</c:v>
                </c:pt>
                <c:pt idx="103">
                  <c:v>127.217868338558</c:v>
                </c:pt>
                <c:pt idx="104">
                  <c:v>126.300940438871</c:v>
                </c:pt>
                <c:pt idx="105">
                  <c:v>125.180250783699</c:v>
                </c:pt>
                <c:pt idx="106">
                  <c:v>124.020376175549</c:v>
                </c:pt>
                <c:pt idx="107">
                  <c:v>123.134796238245</c:v>
                </c:pt>
                <c:pt idx="108">
                  <c:v>122.163009404389</c:v>
                </c:pt>
                <c:pt idx="109">
                  <c:v>121.614420062696</c:v>
                </c:pt>
                <c:pt idx="110">
                  <c:v>121.026645768025</c:v>
                </c:pt>
                <c:pt idx="111">
                  <c:v>120.626959247649</c:v>
                </c:pt>
                <c:pt idx="112">
                  <c:v>120.203761755486</c:v>
                </c:pt>
                <c:pt idx="113">
                  <c:v>119.882445141066</c:v>
                </c:pt>
                <c:pt idx="114">
                  <c:v>119.561128526646</c:v>
                </c:pt>
                <c:pt idx="115">
                  <c:v>118.894984326019</c:v>
                </c:pt>
                <c:pt idx="116">
                  <c:v>118.487460815047</c:v>
                </c:pt>
                <c:pt idx="117">
                  <c:v>118.01724137931</c:v>
                </c:pt>
                <c:pt idx="118">
                  <c:v>117.492163009404</c:v>
                </c:pt>
                <c:pt idx="119">
                  <c:v>116.85736677116</c:v>
                </c:pt>
                <c:pt idx="120">
                  <c:v>116.512539184953</c:v>
                </c:pt>
                <c:pt idx="121">
                  <c:v>115.830721003135</c:v>
                </c:pt>
                <c:pt idx="122">
                  <c:v>115.368338557994</c:v>
                </c:pt>
                <c:pt idx="123">
                  <c:v>114.48275862069</c:v>
                </c:pt>
                <c:pt idx="124">
                  <c:v>114.090909090909</c:v>
                </c:pt>
                <c:pt idx="125">
                  <c:v>113.581504702194</c:v>
                </c:pt>
                <c:pt idx="126">
                  <c:v>112.876175548589</c:v>
                </c:pt>
                <c:pt idx="127">
                  <c:v>112.664576802508</c:v>
                </c:pt>
                <c:pt idx="128">
                  <c:v>112.42946708464</c:v>
                </c:pt>
                <c:pt idx="129">
                  <c:v>112.335423197492</c:v>
                </c:pt>
                <c:pt idx="130">
                  <c:v>112.194357366771</c:v>
                </c:pt>
                <c:pt idx="131">
                  <c:v>112.061128526646</c:v>
                </c:pt>
                <c:pt idx="132">
                  <c:v>111.998432601881</c:v>
                </c:pt>
                <c:pt idx="133">
                  <c:v>111.904388714734</c:v>
                </c:pt>
                <c:pt idx="134">
                  <c:v>111.967084639498</c:v>
                </c:pt>
                <c:pt idx="135">
                  <c:v>112.186520376176</c:v>
                </c:pt>
                <c:pt idx="136">
                  <c:v>112.398119122257</c:v>
                </c:pt>
                <c:pt idx="137">
                  <c:v>112.335423197492</c:v>
                </c:pt>
                <c:pt idx="138">
                  <c:v>112.311912225705</c:v>
                </c:pt>
                <c:pt idx="139">
                  <c:v>112.421630094044</c:v>
                </c:pt>
                <c:pt idx="140">
                  <c:v>112.319749216301</c:v>
                </c:pt>
                <c:pt idx="141">
                  <c:v>112.319749216301</c:v>
                </c:pt>
                <c:pt idx="142">
                  <c:v>112.115987460815</c:v>
                </c:pt>
                <c:pt idx="143">
                  <c:v>111.951410658307</c:v>
                </c:pt>
                <c:pt idx="144">
                  <c:v>111.73197492163</c:v>
                </c:pt>
                <c:pt idx="145">
                  <c:v>111.849529780564</c:v>
                </c:pt>
                <c:pt idx="146">
                  <c:v>111.818181818182</c:v>
                </c:pt>
                <c:pt idx="147">
                  <c:v>111.669278996865</c:v>
                </c:pt>
                <c:pt idx="148">
                  <c:v>111.716300940439</c:v>
                </c:pt>
                <c:pt idx="149">
                  <c:v>111.496865203762</c:v>
                </c:pt>
                <c:pt idx="150">
                  <c:v>111.481191222571</c:v>
                </c:pt>
                <c:pt idx="151">
                  <c:v>111.28526645768</c:v>
                </c:pt>
                <c:pt idx="152">
                  <c:v>111.073667711599</c:v>
                </c:pt>
                <c:pt idx="153">
                  <c:v>111.199059561129</c:v>
                </c:pt>
                <c:pt idx="154">
                  <c:v>111.15987460815</c:v>
                </c:pt>
                <c:pt idx="155">
                  <c:v>111.199059561129</c:v>
                </c:pt>
                <c:pt idx="156">
                  <c:v>111.347962382445</c:v>
                </c:pt>
                <c:pt idx="157">
                  <c:v>111.347962382445</c:v>
                </c:pt>
                <c:pt idx="158">
                  <c:v>111.363636363636</c:v>
                </c:pt>
                <c:pt idx="159">
                  <c:v>111.465517241379</c:v>
                </c:pt>
                <c:pt idx="160">
                  <c:v>111.28526645768</c:v>
                </c:pt>
                <c:pt idx="161">
                  <c:v>111.363636363636</c:v>
                </c:pt>
                <c:pt idx="162">
                  <c:v>111.167711598746</c:v>
                </c:pt>
                <c:pt idx="163">
                  <c:v>110.924764890282</c:v>
                </c:pt>
                <c:pt idx="164">
                  <c:v>110.658307210031</c:v>
                </c:pt>
                <c:pt idx="165">
                  <c:v>110.25078369906</c:v>
                </c:pt>
                <c:pt idx="166">
                  <c:v>109.984326018809</c:v>
                </c:pt>
                <c:pt idx="167">
                  <c:v>109.788401253919</c:v>
                </c:pt>
                <c:pt idx="168">
                  <c:v>109.74921630094</c:v>
                </c:pt>
                <c:pt idx="169">
                  <c:v>109.663009404389</c:v>
                </c:pt>
                <c:pt idx="170">
                  <c:v>109.435736677116</c:v>
                </c:pt>
                <c:pt idx="171">
                  <c:v>109.239811912226</c:v>
                </c:pt>
                <c:pt idx="172">
                  <c:v>109.1065830721</c:v>
                </c:pt>
                <c:pt idx="173">
                  <c:v>108.957680250784</c:v>
                </c:pt>
                <c:pt idx="174">
                  <c:v>108.78526645768</c:v>
                </c:pt>
                <c:pt idx="175">
                  <c:v>108.315047021944</c:v>
                </c:pt>
                <c:pt idx="176">
                  <c:v>108.025078369906</c:v>
                </c:pt>
                <c:pt idx="177">
                  <c:v>107.805642633229</c:v>
                </c:pt>
                <c:pt idx="178">
                  <c:v>107.766457680251</c:v>
                </c:pt>
                <c:pt idx="179">
                  <c:v>107.672413793103</c:v>
                </c:pt>
                <c:pt idx="180">
                  <c:v>107.5</c:v>
                </c:pt>
                <c:pt idx="181">
                  <c:v>107.288401253919</c:v>
                </c:pt>
                <c:pt idx="182">
                  <c:v>106.974921630094</c:v>
                </c:pt>
                <c:pt idx="183">
                  <c:v>106.496865203762</c:v>
                </c:pt>
                <c:pt idx="184">
                  <c:v>106.230407523511</c:v>
                </c:pt>
                <c:pt idx="185">
                  <c:v>105.752351097179</c:v>
                </c:pt>
                <c:pt idx="186">
                  <c:v>105.164576802508</c:v>
                </c:pt>
                <c:pt idx="187">
                  <c:v>104.608150470219</c:v>
                </c:pt>
                <c:pt idx="188">
                  <c:v>103.973354231975</c:v>
                </c:pt>
                <c:pt idx="189">
                  <c:v>102.962382445141</c:v>
                </c:pt>
                <c:pt idx="190">
                  <c:v>102.084639498433</c:v>
                </c:pt>
                <c:pt idx="191">
                  <c:v>100.64263322884</c:v>
                </c:pt>
                <c:pt idx="192">
                  <c:v>98.3699059561129</c:v>
                </c:pt>
                <c:pt idx="193">
                  <c:v>96.9514106583072</c:v>
                </c:pt>
                <c:pt idx="194">
                  <c:v>95.5799373040752</c:v>
                </c:pt>
                <c:pt idx="195">
                  <c:v>94.1771159874608</c:v>
                </c:pt>
                <c:pt idx="196">
                  <c:v>92.8683385579937</c:v>
                </c:pt>
                <c:pt idx="197">
                  <c:v>91.794670846395</c:v>
                </c:pt>
                <c:pt idx="198">
                  <c:v>91.3322884012539</c:v>
                </c:pt>
                <c:pt idx="199">
                  <c:v>91.0031347962382</c:v>
                </c:pt>
                <c:pt idx="200">
                  <c:v>90.7523510971787</c:v>
                </c:pt>
                <c:pt idx="201">
                  <c:v>90.3369905956113</c:v>
                </c:pt>
                <c:pt idx="202">
                  <c:v>90.1097178683386</c:v>
                </c:pt>
                <c:pt idx="203">
                  <c:v>89.8510971786834</c:v>
                </c:pt>
                <c:pt idx="204">
                  <c:v>89.7100313479624</c:v>
                </c:pt>
                <c:pt idx="205">
                  <c:v>89.6473354231975</c:v>
                </c:pt>
                <c:pt idx="206">
                  <c:v>89.6473354231975</c:v>
                </c:pt>
                <c:pt idx="207">
                  <c:v>89.9294670846395</c:v>
                </c:pt>
                <c:pt idx="208">
                  <c:v>90.2115987460815</c:v>
                </c:pt>
                <c:pt idx="209">
                  <c:v>90.3526645768025</c:v>
                </c:pt>
                <c:pt idx="210">
                  <c:v>90.4858934169279</c:v>
                </c:pt>
                <c:pt idx="211">
                  <c:v>90.423197492163</c:v>
                </c:pt>
                <c:pt idx="212">
                  <c:v>90.5094043887147</c:v>
                </c:pt>
                <c:pt idx="213">
                  <c:v>90.5015673981191</c:v>
                </c:pt>
                <c:pt idx="214">
                  <c:v>90.6818181818182</c:v>
                </c:pt>
                <c:pt idx="215">
                  <c:v>90.7445141065831</c:v>
                </c:pt>
                <c:pt idx="216">
                  <c:v>90.9561128526646</c:v>
                </c:pt>
                <c:pt idx="217">
                  <c:v>91.1990595611285</c:v>
                </c:pt>
                <c:pt idx="218">
                  <c:v>91.371473354232</c:v>
                </c:pt>
                <c:pt idx="219">
                  <c:v>91.6065830721003</c:v>
                </c:pt>
                <c:pt idx="220">
                  <c:v>91.6692789968652</c:v>
                </c:pt>
                <c:pt idx="221">
                  <c:v>91.7711598746082</c:v>
                </c:pt>
                <c:pt idx="222">
                  <c:v>91.9200626959248</c:v>
                </c:pt>
                <c:pt idx="223">
                  <c:v>92.0689655172414</c:v>
                </c:pt>
                <c:pt idx="224">
                  <c:v>92.1003134796238</c:v>
                </c:pt>
                <c:pt idx="225">
                  <c:v>92.1786833855799</c:v>
                </c:pt>
                <c:pt idx="226">
                  <c:v>92.1081504702194</c:v>
                </c:pt>
                <c:pt idx="227">
                  <c:v>92.3432601880878</c:v>
                </c:pt>
                <c:pt idx="228">
                  <c:v>92.6332288401254</c:v>
                </c:pt>
                <c:pt idx="229">
                  <c:v>92.7978056426332</c:v>
                </c:pt>
                <c:pt idx="230">
                  <c:v>93.1034482758621</c:v>
                </c:pt>
                <c:pt idx="231">
                  <c:v>93.2366771159875</c:v>
                </c:pt>
                <c:pt idx="232">
                  <c:v>93.3228840125392</c:v>
                </c:pt>
                <c:pt idx="233">
                  <c:v>93.4012539184953</c:v>
                </c:pt>
                <c:pt idx="234">
                  <c:v>93.6050156739812</c:v>
                </c:pt>
                <c:pt idx="235">
                  <c:v>93.5736677115987</c:v>
                </c:pt>
                <c:pt idx="236">
                  <c:v>93.5266457680251</c:v>
                </c:pt>
                <c:pt idx="237">
                  <c:v>93.5815047021944</c:v>
                </c:pt>
                <c:pt idx="238">
                  <c:v>93.4952978056426</c:v>
                </c:pt>
                <c:pt idx="239">
                  <c:v>93.5658307210031</c:v>
                </c:pt>
                <c:pt idx="240">
                  <c:v>93.7460815047022</c:v>
                </c:pt>
                <c:pt idx="241">
                  <c:v>93.8401253918495</c:v>
                </c:pt>
                <c:pt idx="242">
                  <c:v>93.8636363636364</c:v>
                </c:pt>
                <c:pt idx="243">
                  <c:v>93.871473354232</c:v>
                </c:pt>
                <c:pt idx="244">
                  <c:v>93.871473354232</c:v>
                </c:pt>
                <c:pt idx="245">
                  <c:v>93.9028213166144</c:v>
                </c:pt>
                <c:pt idx="246">
                  <c:v>93.7460815047022</c:v>
                </c:pt>
                <c:pt idx="247">
                  <c:v>93.9811912225705</c:v>
                </c:pt>
                <c:pt idx="248">
                  <c:v>94.1222570532915</c:v>
                </c:pt>
                <c:pt idx="249">
                  <c:v>94.3025078369906</c:v>
                </c:pt>
                <c:pt idx="250">
                  <c:v>94.4670846394984</c:v>
                </c:pt>
                <c:pt idx="251">
                  <c:v>94.5141065830721</c:v>
                </c:pt>
                <c:pt idx="252">
                  <c:v>94.4984326018809</c:v>
                </c:pt>
                <c:pt idx="253">
                  <c:v>94.7021943573668</c:v>
                </c:pt>
                <c:pt idx="254">
                  <c:v>94.7962382445141</c:v>
                </c:pt>
                <c:pt idx="255">
                  <c:v>94.8981191222571</c:v>
                </c:pt>
                <c:pt idx="256">
                  <c:v>94.9843260188088</c:v>
                </c:pt>
                <c:pt idx="257">
                  <c:v>95.1880877742947</c:v>
                </c:pt>
                <c:pt idx="258">
                  <c:v>95.3369905956113</c:v>
                </c:pt>
                <c:pt idx="259">
                  <c:v>95.4702194357367</c:v>
                </c:pt>
                <c:pt idx="260">
                  <c:v>95.6191222570533</c:v>
                </c:pt>
                <c:pt idx="261">
                  <c:v>95.8699059561129</c:v>
                </c:pt>
                <c:pt idx="262">
                  <c:v>96.0815047021944</c:v>
                </c:pt>
                <c:pt idx="263">
                  <c:v>96.128526645768</c:v>
                </c:pt>
                <c:pt idx="264">
                  <c:v>96.1206896551724</c:v>
                </c:pt>
                <c:pt idx="265">
                  <c:v>96.1990595611285</c:v>
                </c:pt>
                <c:pt idx="266">
                  <c:v>96.2852664576803</c:v>
                </c:pt>
                <c:pt idx="267">
                  <c:v>96.3244514106583</c:v>
                </c:pt>
                <c:pt idx="268">
                  <c:v>96.4420062695925</c:v>
                </c:pt>
                <c:pt idx="269">
                  <c:v>96.4498432601881</c:v>
                </c:pt>
                <c:pt idx="270">
                  <c:v>96.5752351097179</c:v>
                </c:pt>
                <c:pt idx="271">
                  <c:v>96.5360501567398</c:v>
                </c:pt>
                <c:pt idx="272">
                  <c:v>96.5987460815047</c:v>
                </c:pt>
                <c:pt idx="273">
                  <c:v>96.6614420062696</c:v>
                </c:pt>
                <c:pt idx="274">
                  <c:v>96.6222570532915</c:v>
                </c:pt>
                <c:pt idx="275">
                  <c:v>96.653605015674</c:v>
                </c:pt>
                <c:pt idx="276">
                  <c:v>96.8181818181818</c:v>
                </c:pt>
                <c:pt idx="277">
                  <c:v>96.6849529780564</c:v>
                </c:pt>
                <c:pt idx="278">
                  <c:v>96.4968652037618</c:v>
                </c:pt>
                <c:pt idx="279">
                  <c:v>96.5909090909091</c:v>
                </c:pt>
                <c:pt idx="280">
                  <c:v>96.4184952978056</c:v>
                </c:pt>
                <c:pt idx="281">
                  <c:v>96.5595611285267</c:v>
                </c:pt>
                <c:pt idx="282">
                  <c:v>96.7241379310345</c:v>
                </c:pt>
                <c:pt idx="283">
                  <c:v>96.5438871473354</c:v>
                </c:pt>
                <c:pt idx="284">
                  <c:v>96.5282131661442</c:v>
                </c:pt>
                <c:pt idx="285">
                  <c:v>96.5203761755486</c:v>
                </c:pt>
                <c:pt idx="286">
                  <c:v>96.4811912225705</c:v>
                </c:pt>
                <c:pt idx="287">
                  <c:v>96.5830721003135</c:v>
                </c:pt>
                <c:pt idx="288">
                  <c:v>96.6614420062696</c:v>
                </c:pt>
                <c:pt idx="289">
                  <c:v>96.7868338557994</c:v>
                </c:pt>
                <c:pt idx="290">
                  <c:v>96.8730407523511</c:v>
                </c:pt>
                <c:pt idx="291">
                  <c:v>96.9200626959248</c:v>
                </c:pt>
                <c:pt idx="292">
                  <c:v>96.9984326018809</c:v>
                </c:pt>
                <c:pt idx="293">
                  <c:v>97.1003134796238</c:v>
                </c:pt>
                <c:pt idx="294">
                  <c:v>97.1003134796238</c:v>
                </c:pt>
                <c:pt idx="295">
                  <c:v>97.4529780564263</c:v>
                </c:pt>
                <c:pt idx="296">
                  <c:v>97.5156739811912</c:v>
                </c:pt>
                <c:pt idx="297">
                  <c:v>97.6253918495298</c:v>
                </c:pt>
                <c:pt idx="298">
                  <c:v>97.742946708464</c:v>
                </c:pt>
                <c:pt idx="299">
                  <c:v>97.9702194357367</c:v>
                </c:pt>
                <c:pt idx="300">
                  <c:v>98.1739811912226</c:v>
                </c:pt>
                <c:pt idx="301">
                  <c:v>98.3620689655173</c:v>
                </c:pt>
                <c:pt idx="302">
                  <c:v>98.5579937304075</c:v>
                </c:pt>
                <c:pt idx="303">
                  <c:v>98.7068965517241</c:v>
                </c:pt>
                <c:pt idx="304">
                  <c:v>98.9263322884013</c:v>
                </c:pt>
                <c:pt idx="305">
                  <c:v>99.1849529780564</c:v>
                </c:pt>
                <c:pt idx="306">
                  <c:v>99.3416927899687</c:v>
                </c:pt>
                <c:pt idx="307">
                  <c:v>99.435736677116</c:v>
                </c:pt>
                <c:pt idx="308">
                  <c:v>99.6081504702194</c:v>
                </c:pt>
                <c:pt idx="309">
                  <c:v>99.7727272727273</c:v>
                </c:pt>
                <c:pt idx="310">
                  <c:v>99.8510971786834</c:v>
                </c:pt>
                <c:pt idx="311">
                  <c:v>100.007836990596</c:v>
                </c:pt>
                <c:pt idx="312">
                  <c:v>100.235109717868</c:v>
                </c:pt>
                <c:pt idx="313">
                  <c:v>100.172413793103</c:v>
                </c:pt>
                <c:pt idx="314">
                  <c:v>100.219435736677</c:v>
                </c:pt>
                <c:pt idx="315">
                  <c:v>100.19592476489</c:v>
                </c:pt>
                <c:pt idx="316">
                  <c:v>100.141065830721</c:v>
                </c:pt>
                <c:pt idx="317">
                  <c:v>100.211598746081</c:v>
                </c:pt>
                <c:pt idx="318">
                  <c:v>100.235109717868</c:v>
                </c:pt>
                <c:pt idx="319">
                  <c:v>100.227272727273</c:v>
                </c:pt>
                <c:pt idx="320">
                  <c:v>100.211598746081</c:v>
                </c:pt>
                <c:pt idx="321">
                  <c:v>99.7884012539185</c:v>
                </c:pt>
                <c:pt idx="322">
                  <c:v>100.133228840125</c:v>
                </c:pt>
                <c:pt idx="323">
                  <c:v>100</c:v>
                </c:pt>
                <c:pt idx="324">
                  <c:v>99.8824451410658</c:v>
                </c:pt>
                <c:pt idx="325">
                  <c:v>99.8667711598746</c:v>
                </c:pt>
                <c:pt idx="326">
                  <c:v>99.4043887147335</c:v>
                </c:pt>
                <c:pt idx="327">
                  <c:v>89.2006269592477</c:v>
                </c:pt>
                <c:pt idx="328">
                  <c:v>90.987460815047</c:v>
                </c:pt>
                <c:pt idx="329">
                  <c:v>93.6520376175549</c:v>
                </c:pt>
                <c:pt idx="330">
                  <c:v>93.8322884012539</c:v>
                </c:pt>
                <c:pt idx="331">
                  <c:v>94.0360501567398</c:v>
                </c:pt>
                <c:pt idx="332">
                  <c:v>94.4905956112853</c:v>
                </c:pt>
                <c:pt idx="333">
                  <c:v>94.717868338558</c:v>
                </c:pt>
                <c:pt idx="334">
                  <c:v>94.9686520376176</c:v>
                </c:pt>
                <c:pt idx="335">
                  <c:v>95.242946708464</c:v>
                </c:pt>
                <c:pt idx="336">
                  <c:v>95.1567398119122</c:v>
                </c:pt>
                <c:pt idx="337">
                  <c:v>95.3918495297806</c:v>
                </c:pt>
                <c:pt idx="338">
                  <c:v>95.8385579937304</c:v>
                </c:pt>
                <c:pt idx="339">
                  <c:v>95.5564263322884</c:v>
                </c:pt>
                <c:pt idx="340">
                  <c:v>95.7366771159875</c:v>
                </c:pt>
                <c:pt idx="341">
                  <c:v>95.9796238244514</c:v>
                </c:pt>
                <c:pt idx="342">
                  <c:v>96.4341692789969</c:v>
                </c:pt>
                <c:pt idx="343">
                  <c:v>96.8103448275862</c:v>
                </c:pt>
                <c:pt idx="344">
                  <c:v>97.1238244514107</c:v>
                </c:pt>
                <c:pt idx="345">
                  <c:v>97.5940438871473</c:v>
                </c:pt>
                <c:pt idx="346">
                  <c:v>97.9467084639498</c:v>
                </c:pt>
                <c:pt idx="347">
                  <c:v>98.2523510971787</c:v>
                </c:pt>
                <c:pt idx="348">
                  <c:v>98.4639498432602</c:v>
                </c:pt>
                <c:pt idx="349">
                  <c:v>98.7539184952978</c:v>
                </c:pt>
                <c:pt idx="350">
                  <c:v>99.3260188087774</c:v>
                </c:pt>
                <c:pt idx="351">
                  <c:v>99.7335423197492</c:v>
                </c:pt>
                <c:pt idx="352">
                  <c:v>99.8040752351097</c:v>
                </c:pt>
                <c:pt idx="353">
                  <c:v>100.054858934169</c:v>
                </c:pt>
                <c:pt idx="354">
                  <c:v>100.313479623824</c:v>
                </c:pt>
                <c:pt idx="355">
                  <c:v>100.564263322884</c:v>
                </c:pt>
                <c:pt idx="356">
                  <c:v>100.697492163009</c:v>
                </c:pt>
                <c:pt idx="357">
                  <c:v>100.96394984326</c:v>
                </c:pt>
                <c:pt idx="358">
                  <c:v>101.065830721003</c:v>
                </c:pt>
                <c:pt idx="359">
                  <c:v>101.057993730408</c:v>
                </c:pt>
                <c:pt idx="360">
                  <c:v>101.120689655172</c:v>
                </c:pt>
                <c:pt idx="361">
                  <c:v>101.081504702194</c:v>
                </c:pt>
                <c:pt idx="362">
                  <c:v>101.003134796238</c:v>
                </c:pt>
                <c:pt idx="363">
                  <c:v>100.971786833856</c:v>
                </c:pt>
                <c:pt idx="364">
                  <c:v>100.854231974922</c:v>
                </c:pt>
                <c:pt idx="365">
                  <c:v>100.901253918495</c:v>
                </c:pt>
                <c:pt idx="366">
                  <c:v>100.799373040752</c:v>
                </c:pt>
                <c:pt idx="367">
                  <c:v>100.791536050157</c:v>
                </c:pt>
                <c:pt idx="368">
                  <c:v>100.877742946708</c:v>
                </c:pt>
                <c:pt idx="369">
                  <c:v>100.603448275862</c:v>
                </c:pt>
                <c:pt idx="370">
                  <c:v>100.775862068966</c:v>
                </c:pt>
                <c:pt idx="371">
                  <c:v>100.877742946708</c:v>
                </c:pt>
                <c:pt idx="372">
                  <c:v>100.901253918495</c:v>
                </c:pt>
                <c:pt idx="373">
                  <c:v>100.721003134796</c:v>
                </c:pt>
                <c:pt idx="374">
                  <c:v>100.595611285266</c:v>
                </c:pt>
                <c:pt idx="375">
                  <c:v>100.57210031348</c:v>
                </c:pt>
                <c:pt idx="376">
                  <c:v>100.509404388715</c:v>
                </c:pt>
                <c:pt idx="377">
                  <c:v>100.423197492163</c:v>
                </c:pt>
                <c:pt idx="378">
                  <c:v>100.360501567398</c:v>
                </c:pt>
                <c:pt idx="379">
                  <c:v>100.094043887147</c:v>
                </c:pt>
                <c:pt idx="380">
                  <c:v>99.9843260188088</c:v>
                </c:pt>
                <c:pt idx="381">
                  <c:v>99.5062695924765</c:v>
                </c:pt>
                <c:pt idx="382">
                  <c:v>99.6159874608151</c:v>
                </c:pt>
                <c:pt idx="383">
                  <c:v>99.474921630094</c:v>
                </c:pt>
                <c:pt idx="384">
                  <c:v>99.3181818181818</c:v>
                </c:pt>
                <c:pt idx="385">
                  <c:v>99.3025078369906</c:v>
                </c:pt>
                <c:pt idx="386">
                  <c:v>99.2633228840125</c:v>
                </c:pt>
                <c:pt idx="387">
                  <c:v>99.2319749216301</c:v>
                </c:pt>
                <c:pt idx="388">
                  <c:v>99.1457680250784</c:v>
                </c:pt>
                <c:pt idx="389">
                  <c:v>99.0282131661442</c:v>
                </c:pt>
                <c:pt idx="390">
                  <c:v>98.9420062695925</c:v>
                </c:pt>
                <c:pt idx="391">
                  <c:v>98.8636363636364</c:v>
                </c:pt>
                <c:pt idx="392">
                  <c:v>98.8401253918495</c:v>
                </c:pt>
                <c:pt idx="393">
                  <c:v>98.769592476489</c:v>
                </c:pt>
                <c:pt idx="394">
                  <c:v>98.6912225705329</c:v>
                </c:pt>
                <c:pt idx="395">
                  <c:v>98.58934169279</c:v>
                </c:pt>
                <c:pt idx="396">
                  <c:v>98.6050156739812</c:v>
                </c:pt>
                <c:pt idx="397">
                  <c:v>98.6128526645768</c:v>
                </c:pt>
                <c:pt idx="398">
                  <c:v>98.730407523511</c:v>
                </c:pt>
                <c:pt idx="399">
                  <c:v>98.7225705329154</c:v>
                </c:pt>
                <c:pt idx="400">
                  <c:v>98.7068965517241</c:v>
                </c:pt>
                <c:pt idx="401">
                  <c:v>98.7931034482759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'Macro Indexed'!$H$1</c:f>
              <c:strCache>
                <c:ptCount val="1"/>
                <c:pt idx="0">
                  <c:v>Output Idx (Dec 2019=100)</c:v>
                </c:pt>
              </c:strCache>
            </c:strRef>
          </c:tx>
          <c:spPr>
            <a:solidFill>
              <a:srgbClr val="b8860b"/>
            </a:solidFill>
            <a:ln w="20160">
              <a:solidFill>
                <a:srgbClr val="b8860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'Macro Indexed'!$A$2:$A$403</c:f>
              <c:numCache>
                <c:formatCode>yyyy</c:formatCod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numCache>
            </c:numRef>
          </c:cat>
          <c:val>
            <c:numRef>
              <c:f>'Macro Indexed'!$H$2:$H$403</c:f>
              <c:numCache>
                <c:formatCode>0.0</c:formatCode>
                <c:ptCount val="402"/>
                <c:pt idx="0">
                  <c:v>62.3313405445609</c:v>
                </c:pt>
                <c:pt idx="1">
                  <c:v>62.4984841870392</c:v>
                </c:pt>
                <c:pt idx="2">
                  <c:v>62.3766128249903</c:v>
                </c:pt>
                <c:pt idx="3">
                  <c:v>62.6916998124434</c:v>
                </c:pt>
                <c:pt idx="4">
                  <c:v>62.6354126244988</c:v>
                </c:pt>
                <c:pt idx="5">
                  <c:v>62.5254656577416</c:v>
                </c:pt>
                <c:pt idx="6">
                  <c:v>62.6967525223128</c:v>
                </c:pt>
                <c:pt idx="7">
                  <c:v>62.5968099210969</c:v>
                </c:pt>
                <c:pt idx="8">
                  <c:v>63.0686319686975</c:v>
                </c:pt>
                <c:pt idx="9">
                  <c:v>63.6087666537317</c:v>
                </c:pt>
                <c:pt idx="10">
                  <c:v>63.9001059047989</c:v>
                </c:pt>
                <c:pt idx="11">
                  <c:v>64.3349421161557</c:v>
                </c:pt>
                <c:pt idx="12">
                  <c:v>64.3920377376795</c:v>
                </c:pt>
                <c:pt idx="13">
                  <c:v>64.4932940434614</c:v>
                </c:pt>
                <c:pt idx="14">
                  <c:v>65.3700402599923</c:v>
                </c:pt>
                <c:pt idx="15">
                  <c:v>65.9639357780365</c:v>
                </c:pt>
                <c:pt idx="16">
                  <c:v>66.3995804229725</c:v>
                </c:pt>
                <c:pt idx="17">
                  <c:v>66.6384725455957</c:v>
                </c:pt>
                <c:pt idx="18">
                  <c:v>66.939007728625</c:v>
                </c:pt>
                <c:pt idx="19">
                  <c:v>67.497332169189</c:v>
                </c:pt>
                <c:pt idx="20">
                  <c:v>67.7679553097917</c:v>
                </c:pt>
                <c:pt idx="21">
                  <c:v>68.4535069848661</c:v>
                </c:pt>
                <c:pt idx="22">
                  <c:v>69.0291116931833</c:v>
                </c:pt>
                <c:pt idx="23">
                  <c:v>69.8219829258828</c:v>
                </c:pt>
                <c:pt idx="24">
                  <c:v>69.9366794399172</c:v>
                </c:pt>
                <c:pt idx="25">
                  <c:v>69.7615525158453</c:v>
                </c:pt>
                <c:pt idx="26">
                  <c:v>69.9644693441987</c:v>
                </c:pt>
                <c:pt idx="27">
                  <c:v>69.7738811279265</c:v>
                </c:pt>
                <c:pt idx="28">
                  <c:v>70.0275271633683</c:v>
                </c:pt>
                <c:pt idx="29">
                  <c:v>70.3571659552451</c:v>
                </c:pt>
                <c:pt idx="30">
                  <c:v>69.8955503815806</c:v>
                </c:pt>
                <c:pt idx="31">
                  <c:v>70.7524899754236</c:v>
                </c:pt>
                <c:pt idx="32">
                  <c:v>71.4056032531367</c:v>
                </c:pt>
                <c:pt idx="33">
                  <c:v>71.3444654637175</c:v>
                </c:pt>
                <c:pt idx="34">
                  <c:v>71.436727945932</c:v>
                </c:pt>
                <c:pt idx="35">
                  <c:v>71.728572467986</c:v>
                </c:pt>
                <c:pt idx="36">
                  <c:v>71.2454323502781</c:v>
                </c:pt>
                <c:pt idx="37">
                  <c:v>72.3227711486224</c:v>
                </c:pt>
                <c:pt idx="38">
                  <c:v>72.1576485900918</c:v>
                </c:pt>
                <c:pt idx="39">
                  <c:v>73.0603657353512</c:v>
                </c:pt>
                <c:pt idx="40">
                  <c:v>73.64789483896</c:v>
                </c:pt>
                <c:pt idx="41">
                  <c:v>74.3969085499935</c:v>
                </c:pt>
                <c:pt idx="42">
                  <c:v>74.7406949295046</c:v>
                </c:pt>
                <c:pt idx="43">
                  <c:v>75.0673020954598</c:v>
                </c:pt>
                <c:pt idx="44">
                  <c:v>75.6943433902471</c:v>
                </c:pt>
                <c:pt idx="45">
                  <c:v>75.6172390376407</c:v>
                </c:pt>
                <c:pt idx="46">
                  <c:v>76.3128961324538</c:v>
                </c:pt>
                <c:pt idx="47">
                  <c:v>76.9611588086923</c:v>
                </c:pt>
                <c:pt idx="48">
                  <c:v>77.0258334950201</c:v>
                </c:pt>
                <c:pt idx="49">
                  <c:v>78.0957953369551</c:v>
                </c:pt>
                <c:pt idx="50">
                  <c:v>78.896851959643</c:v>
                </c:pt>
                <c:pt idx="51">
                  <c:v>78.8224760703661</c:v>
                </c:pt>
                <c:pt idx="52">
                  <c:v>79.3865606001811</c:v>
                </c:pt>
                <c:pt idx="53">
                  <c:v>79.8776839994826</c:v>
                </c:pt>
                <c:pt idx="54">
                  <c:v>80.4712763549347</c:v>
                </c:pt>
                <c:pt idx="55">
                  <c:v>81.5005133553227</c:v>
                </c:pt>
                <c:pt idx="56">
                  <c:v>82.2209287284957</c:v>
                </c:pt>
                <c:pt idx="57">
                  <c:v>82.952662171776</c:v>
                </c:pt>
                <c:pt idx="58">
                  <c:v>83.8200103479498</c:v>
                </c:pt>
                <c:pt idx="59">
                  <c:v>84.2616171905316</c:v>
                </c:pt>
                <c:pt idx="60">
                  <c:v>84.9569711227526</c:v>
                </c:pt>
                <c:pt idx="61">
                  <c:v>85.0552968568102</c:v>
                </c:pt>
                <c:pt idx="62">
                  <c:v>84.876430927435</c:v>
                </c:pt>
                <c:pt idx="63">
                  <c:v>85.2477040486354</c:v>
                </c:pt>
                <c:pt idx="64">
                  <c:v>85.7244777519079</c:v>
                </c:pt>
                <c:pt idx="65">
                  <c:v>85.0368039386884</c:v>
                </c:pt>
                <c:pt idx="66">
                  <c:v>84.6067172746087</c:v>
                </c:pt>
                <c:pt idx="67">
                  <c:v>86.7974712197646</c:v>
                </c:pt>
                <c:pt idx="68">
                  <c:v>86.7603843293235</c:v>
                </c:pt>
                <c:pt idx="69">
                  <c:v>87.5092969861596</c:v>
                </c:pt>
                <c:pt idx="70">
                  <c:v>87.6390505756047</c:v>
                </c:pt>
                <c:pt idx="71">
                  <c:v>88.2006087504851</c:v>
                </c:pt>
                <c:pt idx="72">
                  <c:v>88.4720403246669</c:v>
                </c:pt>
                <c:pt idx="73">
                  <c:v>89.3227145582719</c:v>
                </c:pt>
                <c:pt idx="74">
                  <c:v>89.3094764584142</c:v>
                </c:pt>
                <c:pt idx="75">
                  <c:v>89.6653893416117</c:v>
                </c:pt>
                <c:pt idx="76">
                  <c:v>90.4238010930022</c:v>
                </c:pt>
                <c:pt idx="77">
                  <c:v>90.2026945091191</c:v>
                </c:pt>
                <c:pt idx="78">
                  <c:v>90.6185325313672</c:v>
                </c:pt>
                <c:pt idx="79">
                  <c:v>91.0658994632001</c:v>
                </c:pt>
                <c:pt idx="80">
                  <c:v>90.650061440952</c:v>
                </c:pt>
                <c:pt idx="81">
                  <c:v>91.9622501940241</c:v>
                </c:pt>
                <c:pt idx="82">
                  <c:v>92.5297705665503</c:v>
                </c:pt>
                <c:pt idx="83">
                  <c:v>93.1686352024318</c:v>
                </c:pt>
                <c:pt idx="84">
                  <c:v>93.1817722480921</c:v>
                </c:pt>
                <c:pt idx="85">
                  <c:v>93.3910554908809</c:v>
                </c:pt>
                <c:pt idx="86">
                  <c:v>93.9940458866899</c:v>
                </c:pt>
                <c:pt idx="87">
                  <c:v>94.5824844780753</c:v>
                </c:pt>
                <c:pt idx="88">
                  <c:v>94.6063332686586</c:v>
                </c:pt>
                <c:pt idx="89">
                  <c:v>94.7229498124434</c:v>
                </c:pt>
                <c:pt idx="90">
                  <c:v>94.8068247962748</c:v>
                </c:pt>
                <c:pt idx="91">
                  <c:v>94.212019790454</c:v>
                </c:pt>
                <c:pt idx="92">
                  <c:v>94.7130465010995</c:v>
                </c:pt>
                <c:pt idx="93">
                  <c:v>94.4025069525288</c:v>
                </c:pt>
                <c:pt idx="94">
                  <c:v>94.1670506726168</c:v>
                </c:pt>
                <c:pt idx="95">
                  <c:v>93.6165074052516</c:v>
                </c:pt>
                <c:pt idx="96">
                  <c:v>93.2935381904023</c:v>
                </c:pt>
                <c:pt idx="97">
                  <c:v>92.7782628379252</c:v>
                </c:pt>
                <c:pt idx="98">
                  <c:v>92.6254688914759</c:v>
                </c:pt>
                <c:pt idx="99">
                  <c:v>92.2233742400725</c:v>
                </c:pt>
                <c:pt idx="100">
                  <c:v>91.6776815741819</c:v>
                </c:pt>
                <c:pt idx="101">
                  <c:v>91.1185487000388</c:v>
                </c:pt>
                <c:pt idx="102">
                  <c:v>90.5620432350278</c:v>
                </c:pt>
                <c:pt idx="103">
                  <c:v>90.2383666407968</c:v>
                </c:pt>
                <c:pt idx="104">
                  <c:v>89.8767947225456</c:v>
                </c:pt>
                <c:pt idx="105">
                  <c:v>89.4915761221058</c:v>
                </c:pt>
                <c:pt idx="106">
                  <c:v>89.1824513322985</c:v>
                </c:pt>
                <c:pt idx="107">
                  <c:v>89.3481802160135</c:v>
                </c:pt>
                <c:pt idx="108">
                  <c:v>89.9643076574829</c:v>
                </c:pt>
                <c:pt idx="109">
                  <c:v>90.0081651791489</c:v>
                </c:pt>
                <c:pt idx="110">
                  <c:v>90.6817924589316</c:v>
                </c:pt>
                <c:pt idx="111">
                  <c:v>90.9932414952787</c:v>
                </c:pt>
                <c:pt idx="112">
                  <c:v>91.4718341741043</c:v>
                </c:pt>
                <c:pt idx="113">
                  <c:v>92.4075960419092</c:v>
                </c:pt>
                <c:pt idx="114">
                  <c:v>92.2899689561506</c:v>
                </c:pt>
                <c:pt idx="115">
                  <c:v>92.3819282757729</c:v>
                </c:pt>
                <c:pt idx="116">
                  <c:v>92.457921032208</c:v>
                </c:pt>
                <c:pt idx="117">
                  <c:v>92.2135719829259</c:v>
                </c:pt>
                <c:pt idx="118">
                  <c:v>92.718944024059</c:v>
                </c:pt>
                <c:pt idx="119">
                  <c:v>92.0758351118872</c:v>
                </c:pt>
                <c:pt idx="120">
                  <c:v>92.8992247121976</c:v>
                </c:pt>
                <c:pt idx="121">
                  <c:v>92.7876608782822</c:v>
                </c:pt>
                <c:pt idx="122">
                  <c:v>92.924892478334</c:v>
                </c:pt>
                <c:pt idx="123">
                  <c:v>92.3027017850213</c:v>
                </c:pt>
                <c:pt idx="124">
                  <c:v>92.3594942439529</c:v>
                </c:pt>
                <c:pt idx="125">
                  <c:v>92.7931178049412</c:v>
                </c:pt>
                <c:pt idx="126">
                  <c:v>93.1516580972707</c:v>
                </c:pt>
                <c:pt idx="127">
                  <c:v>92.7964525934549</c:v>
                </c:pt>
                <c:pt idx="128">
                  <c:v>93.6173158388307</c:v>
                </c:pt>
                <c:pt idx="129">
                  <c:v>93.6870432350278</c:v>
                </c:pt>
                <c:pt idx="130">
                  <c:v>94.5435786120812</c:v>
                </c:pt>
                <c:pt idx="131">
                  <c:v>94.4386843551934</c:v>
                </c:pt>
                <c:pt idx="132">
                  <c:v>94.3462197645841</c:v>
                </c:pt>
                <c:pt idx="133">
                  <c:v>95.0374304747122</c:v>
                </c:pt>
                <c:pt idx="134">
                  <c:v>94.9908444897167</c:v>
                </c:pt>
                <c:pt idx="135">
                  <c:v>95.265509798215</c:v>
                </c:pt>
                <c:pt idx="136">
                  <c:v>95.9483330099599</c:v>
                </c:pt>
                <c:pt idx="137">
                  <c:v>95.210435260639</c:v>
                </c:pt>
                <c:pt idx="138">
                  <c:v>96.0526209416634</c:v>
                </c:pt>
                <c:pt idx="139">
                  <c:v>96.4668420967533</c:v>
                </c:pt>
                <c:pt idx="140">
                  <c:v>96.565167830811</c:v>
                </c:pt>
                <c:pt idx="141">
                  <c:v>97.5449893286768</c:v>
                </c:pt>
                <c:pt idx="142">
                  <c:v>97.5357933967145</c:v>
                </c:pt>
                <c:pt idx="143">
                  <c:v>98.356050316906</c:v>
                </c:pt>
                <c:pt idx="144">
                  <c:v>98.9824852865089</c:v>
                </c:pt>
                <c:pt idx="145">
                  <c:v>99.8986426400207</c:v>
                </c:pt>
                <c:pt idx="146">
                  <c:v>99.4226773703273</c:v>
                </c:pt>
                <c:pt idx="147">
                  <c:v>99.8526629802095</c:v>
                </c:pt>
                <c:pt idx="148">
                  <c:v>100.107420611823</c:v>
                </c:pt>
                <c:pt idx="149">
                  <c:v>100.392595556849</c:v>
                </c:pt>
                <c:pt idx="150">
                  <c:v>100.038602703402</c:v>
                </c:pt>
                <c:pt idx="151">
                  <c:v>100.580354255594</c:v>
                </c:pt>
                <c:pt idx="152">
                  <c:v>99.426517429828</c:v>
                </c:pt>
                <c:pt idx="153">
                  <c:v>100.92666699004</c:v>
                </c:pt>
                <c:pt idx="154">
                  <c:v>101.904669512353</c:v>
                </c:pt>
                <c:pt idx="155">
                  <c:v>102.060596138921</c:v>
                </c:pt>
                <c:pt idx="156">
                  <c:v>102.864482279136</c:v>
                </c:pt>
                <c:pt idx="157">
                  <c:v>102.570616673134</c:v>
                </c:pt>
                <c:pt idx="158">
                  <c:v>102.505739878412</c:v>
                </c:pt>
                <c:pt idx="159">
                  <c:v>102.881156221705</c:v>
                </c:pt>
                <c:pt idx="160">
                  <c:v>102.661161233993</c:v>
                </c:pt>
                <c:pt idx="161">
                  <c:v>103.001208608201</c:v>
                </c:pt>
                <c:pt idx="162">
                  <c:v>102.72896860044</c:v>
                </c:pt>
                <c:pt idx="163">
                  <c:v>103.550741333592</c:v>
                </c:pt>
                <c:pt idx="164">
                  <c:v>103.678271730695</c:v>
                </c:pt>
                <c:pt idx="165">
                  <c:v>103.184723030656</c:v>
                </c:pt>
                <c:pt idx="166">
                  <c:v>103.301036411848</c:v>
                </c:pt>
                <c:pt idx="167">
                  <c:v>104.881827221575</c:v>
                </c:pt>
                <c:pt idx="168">
                  <c:v>104.523387983443</c:v>
                </c:pt>
                <c:pt idx="169">
                  <c:v>104.86424379123</c:v>
                </c:pt>
                <c:pt idx="170">
                  <c:v>105.784847529427</c:v>
                </c:pt>
                <c:pt idx="171">
                  <c:v>106.468378120554</c:v>
                </c:pt>
                <c:pt idx="172">
                  <c:v>106.486466821886</c:v>
                </c:pt>
                <c:pt idx="173">
                  <c:v>106.959198357263</c:v>
                </c:pt>
                <c:pt idx="174">
                  <c:v>107.039132227396</c:v>
                </c:pt>
                <c:pt idx="175">
                  <c:v>106.791246281206</c:v>
                </c:pt>
                <c:pt idx="176">
                  <c:v>107.137457961454</c:v>
                </c:pt>
                <c:pt idx="177">
                  <c:v>107.010533889536</c:v>
                </c:pt>
                <c:pt idx="178">
                  <c:v>107.583713297116</c:v>
                </c:pt>
                <c:pt idx="179">
                  <c:v>107.736406189367</c:v>
                </c:pt>
                <c:pt idx="180">
                  <c:v>107.481749611952</c:v>
                </c:pt>
                <c:pt idx="181">
                  <c:v>106.66230112534</c:v>
                </c:pt>
                <c:pt idx="182">
                  <c:v>106.249494729013</c:v>
                </c:pt>
                <c:pt idx="183">
                  <c:v>105.216013452335</c:v>
                </c:pt>
                <c:pt idx="184">
                  <c:v>104.643238261544</c:v>
                </c:pt>
                <c:pt idx="185">
                  <c:v>103.944246378218</c:v>
                </c:pt>
                <c:pt idx="186">
                  <c:v>102.928550640279</c:v>
                </c:pt>
                <c:pt idx="187">
                  <c:v>101.60969231018</c:v>
                </c:pt>
                <c:pt idx="188">
                  <c:v>97.9667895485707</c:v>
                </c:pt>
                <c:pt idx="189">
                  <c:v>97.4111935713362</c:v>
                </c:pt>
                <c:pt idx="190">
                  <c:v>94.9481996184194</c:v>
                </c:pt>
                <c:pt idx="191">
                  <c:v>91.6937491915664</c:v>
                </c:pt>
                <c:pt idx="192">
                  <c:v>88.6861741689303</c:v>
                </c:pt>
                <c:pt idx="193">
                  <c:v>88.6873868192989</c:v>
                </c:pt>
                <c:pt idx="194">
                  <c:v>87.1434807916182</c:v>
                </c:pt>
                <c:pt idx="195">
                  <c:v>86.5395809080326</c:v>
                </c:pt>
                <c:pt idx="196">
                  <c:v>85.6040211486224</c:v>
                </c:pt>
                <c:pt idx="197">
                  <c:v>85.3244041844522</c:v>
                </c:pt>
                <c:pt idx="198">
                  <c:v>86.7263290648041</c:v>
                </c:pt>
                <c:pt idx="199">
                  <c:v>87.7355573341094</c:v>
                </c:pt>
                <c:pt idx="200">
                  <c:v>88.6827383262191</c:v>
                </c:pt>
                <c:pt idx="201">
                  <c:v>88.7582258116673</c:v>
                </c:pt>
                <c:pt idx="202">
                  <c:v>89.731781949295</c:v>
                </c:pt>
                <c:pt idx="203">
                  <c:v>89.6728673522183</c:v>
                </c:pt>
                <c:pt idx="204">
                  <c:v>90.7178688073988</c:v>
                </c:pt>
                <c:pt idx="205">
                  <c:v>90.7683959060924</c:v>
                </c:pt>
                <c:pt idx="206">
                  <c:v>91.961441760445</c:v>
                </c:pt>
                <c:pt idx="207">
                  <c:v>92.7680563639891</c:v>
                </c:pt>
                <c:pt idx="208">
                  <c:v>93.9709044754883</c:v>
                </c:pt>
                <c:pt idx="209">
                  <c:v>93.9117877700168</c:v>
                </c:pt>
                <c:pt idx="210">
                  <c:v>94.4280736644677</c:v>
                </c:pt>
                <c:pt idx="211">
                  <c:v>94.614518658647</c:v>
                </c:pt>
                <c:pt idx="212">
                  <c:v>94.7303267688527</c:v>
                </c:pt>
                <c:pt idx="213">
                  <c:v>94.7637757081878</c:v>
                </c:pt>
                <c:pt idx="214">
                  <c:v>94.8945398396068</c:v>
                </c:pt>
                <c:pt idx="215">
                  <c:v>95.3835411007632</c:v>
                </c:pt>
                <c:pt idx="216">
                  <c:v>95.4772183417411</c:v>
                </c:pt>
                <c:pt idx="217">
                  <c:v>95.6791246281206</c:v>
                </c:pt>
                <c:pt idx="218">
                  <c:v>96.3293073341094</c:v>
                </c:pt>
                <c:pt idx="219">
                  <c:v>95.7927095459837</c:v>
                </c:pt>
                <c:pt idx="220">
                  <c:v>95.7873536735222</c:v>
                </c:pt>
                <c:pt idx="221">
                  <c:v>95.9357012352865</c:v>
                </c:pt>
                <c:pt idx="222">
                  <c:v>96.5013015780624</c:v>
                </c:pt>
                <c:pt idx="223">
                  <c:v>96.9986903376019</c:v>
                </c:pt>
                <c:pt idx="224">
                  <c:v>97.2509216142802</c:v>
                </c:pt>
                <c:pt idx="225">
                  <c:v>97.7854983184582</c:v>
                </c:pt>
                <c:pt idx="226">
                  <c:v>97.5811667313414</c:v>
                </c:pt>
                <c:pt idx="227">
                  <c:v>98.2331684128832</c:v>
                </c:pt>
                <c:pt idx="228">
                  <c:v>99.129215981115</c:v>
                </c:pt>
                <c:pt idx="229">
                  <c:v>99.5610205665503</c:v>
                </c:pt>
                <c:pt idx="230">
                  <c:v>99.0400861790195</c:v>
                </c:pt>
                <c:pt idx="231">
                  <c:v>99.5753702625792</c:v>
                </c:pt>
                <c:pt idx="232">
                  <c:v>99.3153578127021</c:v>
                </c:pt>
                <c:pt idx="233">
                  <c:v>99.6675316905963</c:v>
                </c:pt>
                <c:pt idx="234">
                  <c:v>99.4950321756564</c:v>
                </c:pt>
                <c:pt idx="235">
                  <c:v>99.3501204566033</c:v>
                </c:pt>
                <c:pt idx="236">
                  <c:v>99.1479110076316</c:v>
                </c:pt>
                <c:pt idx="237">
                  <c:v>99.0157321174492</c:v>
                </c:pt>
                <c:pt idx="238">
                  <c:v>99.5898210128056</c:v>
                </c:pt>
                <c:pt idx="239">
                  <c:v>100.286488649593</c:v>
                </c:pt>
                <c:pt idx="240">
                  <c:v>100.090847723451</c:v>
                </c:pt>
                <c:pt idx="241">
                  <c:v>100.54882534601</c:v>
                </c:pt>
                <c:pt idx="242">
                  <c:v>100.472024155995</c:v>
                </c:pt>
                <c:pt idx="243">
                  <c:v>100.163808853965</c:v>
                </c:pt>
                <c:pt idx="244">
                  <c:v>100.435846753331</c:v>
                </c:pt>
                <c:pt idx="245">
                  <c:v>100.705661460354</c:v>
                </c:pt>
                <c:pt idx="246">
                  <c:v>99.8361911460355</c:v>
                </c:pt>
                <c:pt idx="247">
                  <c:v>100.669989328677</c:v>
                </c:pt>
                <c:pt idx="248">
                  <c:v>100.694444444444</c:v>
                </c:pt>
                <c:pt idx="249">
                  <c:v>100.930001778554</c:v>
                </c:pt>
                <c:pt idx="250">
                  <c:v>100.924949068685</c:v>
                </c:pt>
                <c:pt idx="251">
                  <c:v>100.728095492174</c:v>
                </c:pt>
                <c:pt idx="252">
                  <c:v>99.662478980727</c:v>
                </c:pt>
                <c:pt idx="253">
                  <c:v>100.593996572242</c:v>
                </c:pt>
                <c:pt idx="254">
                  <c:v>101.489134652697</c:v>
                </c:pt>
                <c:pt idx="255">
                  <c:v>101.497218988488</c:v>
                </c:pt>
                <c:pt idx="256">
                  <c:v>101.764204177985</c:v>
                </c:pt>
                <c:pt idx="257">
                  <c:v>102.101017817876</c:v>
                </c:pt>
                <c:pt idx="258">
                  <c:v>102.586179019532</c:v>
                </c:pt>
                <c:pt idx="259">
                  <c:v>101.989757146553</c:v>
                </c:pt>
                <c:pt idx="260">
                  <c:v>102.031997801061</c:v>
                </c:pt>
                <c:pt idx="261">
                  <c:v>101.945091191308</c:v>
                </c:pt>
                <c:pt idx="262">
                  <c:v>102.66399075152</c:v>
                </c:pt>
                <c:pt idx="263">
                  <c:v>102.457233863666</c:v>
                </c:pt>
                <c:pt idx="264">
                  <c:v>101.848180216013</c:v>
                </c:pt>
                <c:pt idx="265">
                  <c:v>101.093507469926</c:v>
                </c:pt>
                <c:pt idx="266">
                  <c:v>101.419609364895</c:v>
                </c:pt>
                <c:pt idx="267">
                  <c:v>101.402531205536</c:v>
                </c:pt>
                <c:pt idx="268">
                  <c:v>101.430321109818</c:v>
                </c:pt>
                <c:pt idx="269">
                  <c:v>101.028226458414</c:v>
                </c:pt>
                <c:pt idx="270">
                  <c:v>101.771884296986</c:v>
                </c:pt>
                <c:pt idx="271">
                  <c:v>101.468418542233</c:v>
                </c:pt>
                <c:pt idx="272">
                  <c:v>101.22912220282</c:v>
                </c:pt>
                <c:pt idx="273">
                  <c:v>101.06551545725</c:v>
                </c:pt>
                <c:pt idx="274">
                  <c:v>100.784079517527</c:v>
                </c:pt>
                <c:pt idx="275">
                  <c:v>100.52133860432</c:v>
                </c:pt>
                <c:pt idx="276">
                  <c:v>100.95334529815</c:v>
                </c:pt>
                <c:pt idx="277">
                  <c:v>100.618653796404</c:v>
                </c:pt>
                <c:pt idx="278">
                  <c:v>100.569440402277</c:v>
                </c:pt>
                <c:pt idx="279">
                  <c:v>100.460807140085</c:v>
                </c:pt>
                <c:pt idx="280">
                  <c:v>100.381176432544</c:v>
                </c:pt>
                <c:pt idx="281">
                  <c:v>100.640683611434</c:v>
                </c:pt>
                <c:pt idx="282">
                  <c:v>100.672616737809</c:v>
                </c:pt>
                <c:pt idx="283">
                  <c:v>100.244551157677</c:v>
                </c:pt>
                <c:pt idx="284">
                  <c:v>100.441404734187</c:v>
                </c:pt>
                <c:pt idx="285">
                  <c:v>100.535081975165</c:v>
                </c:pt>
                <c:pt idx="286">
                  <c:v>100.419981244341</c:v>
                </c:pt>
                <c:pt idx="287">
                  <c:v>100.43200669383</c:v>
                </c:pt>
                <c:pt idx="288">
                  <c:v>100.593491301255</c:v>
                </c:pt>
                <c:pt idx="289">
                  <c:v>100.474651565127</c:v>
                </c:pt>
                <c:pt idx="290">
                  <c:v>100.146629640409</c:v>
                </c:pt>
                <c:pt idx="291">
                  <c:v>101.37645922261</c:v>
                </c:pt>
                <c:pt idx="292">
                  <c:v>101.202949165697</c:v>
                </c:pt>
                <c:pt idx="293">
                  <c:v>101.25115201785</c:v>
                </c:pt>
                <c:pt idx="294">
                  <c:v>100.859870165567</c:v>
                </c:pt>
                <c:pt idx="295">
                  <c:v>100.691614926918</c:v>
                </c:pt>
                <c:pt idx="296">
                  <c:v>100.736685098952</c:v>
                </c:pt>
                <c:pt idx="297">
                  <c:v>101.80846591644</c:v>
                </c:pt>
                <c:pt idx="298">
                  <c:v>101.888197678179</c:v>
                </c:pt>
                <c:pt idx="299">
                  <c:v>101.620201946708</c:v>
                </c:pt>
                <c:pt idx="300">
                  <c:v>101.29794011124</c:v>
                </c:pt>
                <c:pt idx="301">
                  <c:v>102.18054747122</c:v>
                </c:pt>
                <c:pt idx="302">
                  <c:v>102.125371879446</c:v>
                </c:pt>
                <c:pt idx="303">
                  <c:v>102.884895227008</c:v>
                </c:pt>
                <c:pt idx="304">
                  <c:v>102.053320236709</c:v>
                </c:pt>
                <c:pt idx="305">
                  <c:v>102.782527325055</c:v>
                </c:pt>
                <c:pt idx="306">
                  <c:v>102.843260897685</c:v>
                </c:pt>
                <c:pt idx="307">
                  <c:v>103.07821190661</c:v>
                </c:pt>
                <c:pt idx="308">
                  <c:v>103.120654669512</c:v>
                </c:pt>
                <c:pt idx="309">
                  <c:v>102.734223418704</c:v>
                </c:pt>
                <c:pt idx="310">
                  <c:v>102.471987776484</c:v>
                </c:pt>
                <c:pt idx="311">
                  <c:v>102.841846138921</c:v>
                </c:pt>
                <c:pt idx="312">
                  <c:v>101.94115007761</c:v>
                </c:pt>
                <c:pt idx="313">
                  <c:v>101.345031367223</c:v>
                </c:pt>
                <c:pt idx="314">
                  <c:v>101.101187588928</c:v>
                </c:pt>
                <c:pt idx="315">
                  <c:v>100.450701720347</c:v>
                </c:pt>
                <c:pt idx="316">
                  <c:v>100.446558498254</c:v>
                </c:pt>
                <c:pt idx="317">
                  <c:v>100.823490654508</c:v>
                </c:pt>
                <c:pt idx="318">
                  <c:v>100.106106907257</c:v>
                </c:pt>
                <c:pt idx="319">
                  <c:v>100.766597141379</c:v>
                </c:pt>
                <c:pt idx="320">
                  <c:v>99.9457338960031</c:v>
                </c:pt>
                <c:pt idx="321">
                  <c:v>99.122950620877</c:v>
                </c:pt>
                <c:pt idx="322">
                  <c:v>99.9491697387143</c:v>
                </c:pt>
                <c:pt idx="323">
                  <c:v>100</c:v>
                </c:pt>
                <c:pt idx="324">
                  <c:v>99.6464113633424</c:v>
                </c:pt>
                <c:pt idx="325">
                  <c:v>99.8727727654896</c:v>
                </c:pt>
                <c:pt idx="326">
                  <c:v>95.3586817682059</c:v>
                </c:pt>
                <c:pt idx="327">
                  <c:v>80.7005683288061</c:v>
                </c:pt>
                <c:pt idx="328">
                  <c:v>84.299815677144</c:v>
                </c:pt>
                <c:pt idx="329">
                  <c:v>90.924928857845</c:v>
                </c:pt>
                <c:pt idx="330">
                  <c:v>94.2691154119778</c:v>
                </c:pt>
                <c:pt idx="331">
                  <c:v>95.621826898202</c:v>
                </c:pt>
                <c:pt idx="332">
                  <c:v>95.59676545725</c:v>
                </c:pt>
                <c:pt idx="333">
                  <c:v>96.578203822274</c:v>
                </c:pt>
                <c:pt idx="334">
                  <c:v>97.1074246539904</c:v>
                </c:pt>
                <c:pt idx="335">
                  <c:v>97.876548150304</c:v>
                </c:pt>
                <c:pt idx="336">
                  <c:v>98.8308029362308</c:v>
                </c:pt>
                <c:pt idx="337">
                  <c:v>94.7288109558919</c:v>
                </c:pt>
                <c:pt idx="338">
                  <c:v>97.6973790583366</c:v>
                </c:pt>
                <c:pt idx="339">
                  <c:v>97.9153529621006</c:v>
                </c:pt>
                <c:pt idx="340">
                  <c:v>98.987740104773</c:v>
                </c:pt>
                <c:pt idx="341">
                  <c:v>99.003403505368</c:v>
                </c:pt>
                <c:pt idx="342">
                  <c:v>99.8907604126245</c:v>
                </c:pt>
                <c:pt idx="343">
                  <c:v>99.3042418509895</c:v>
                </c:pt>
                <c:pt idx="344">
                  <c:v>98.0886609106196</c:v>
                </c:pt>
                <c:pt idx="345">
                  <c:v>99.4709812766783</c:v>
                </c:pt>
                <c:pt idx="346">
                  <c:v>100.05840932609</c:v>
                </c:pt>
                <c:pt idx="347">
                  <c:v>99.9395695899625</c:v>
                </c:pt>
                <c:pt idx="348">
                  <c:v>98.9861232376148</c:v>
                </c:pt>
                <c:pt idx="349">
                  <c:v>99.5609195123529</c:v>
                </c:pt>
                <c:pt idx="350">
                  <c:v>100.013743370845</c:v>
                </c:pt>
                <c:pt idx="351">
                  <c:v>99.9632162721511</c:v>
                </c:pt>
                <c:pt idx="352">
                  <c:v>99.5180725326607</c:v>
                </c:pt>
                <c:pt idx="353">
                  <c:v>98.970762999612</c:v>
                </c:pt>
                <c:pt idx="354">
                  <c:v>99.0547390376407</c:v>
                </c:pt>
                <c:pt idx="355">
                  <c:v>99.0350334691502</c:v>
                </c:pt>
                <c:pt idx="356">
                  <c:v>99.0266459707671</c:v>
                </c:pt>
                <c:pt idx="357">
                  <c:v>99.2746329711551</c:v>
                </c:pt>
                <c:pt idx="358">
                  <c:v>98.4828733346268</c:v>
                </c:pt>
                <c:pt idx="359">
                  <c:v>96.7639414370715</c:v>
                </c:pt>
                <c:pt idx="360">
                  <c:v>98.4603382486095</c:v>
                </c:pt>
                <c:pt idx="361">
                  <c:v>98.5097537511318</c:v>
                </c:pt>
                <c:pt idx="362">
                  <c:v>97.8762449877118</c:v>
                </c:pt>
                <c:pt idx="363">
                  <c:v>98.8045288449101</c:v>
                </c:pt>
                <c:pt idx="364">
                  <c:v>98.6244502651662</c:v>
                </c:pt>
                <c:pt idx="365">
                  <c:v>97.9434460289743</c:v>
                </c:pt>
                <c:pt idx="366">
                  <c:v>98.3333131224939</c:v>
                </c:pt>
                <c:pt idx="367">
                  <c:v>98.2907693053939</c:v>
                </c:pt>
                <c:pt idx="368">
                  <c:v>98.3294730629932</c:v>
                </c:pt>
                <c:pt idx="369">
                  <c:v>97.8063154831199</c:v>
                </c:pt>
                <c:pt idx="370">
                  <c:v>98.2734890376407</c:v>
                </c:pt>
                <c:pt idx="371">
                  <c:v>98.26964897814</c:v>
                </c:pt>
                <c:pt idx="372">
                  <c:v>96.7550486677015</c:v>
                </c:pt>
                <c:pt idx="373">
                  <c:v>97.9774002392963</c:v>
                </c:pt>
                <c:pt idx="374">
                  <c:v>98.1131160263873</c:v>
                </c:pt>
                <c:pt idx="375">
                  <c:v>97.5819751649204</c:v>
                </c:pt>
                <c:pt idx="376">
                  <c:v>98.1282741559953</c:v>
                </c:pt>
                <c:pt idx="377">
                  <c:v>97.9481955762515</c:v>
                </c:pt>
                <c:pt idx="378">
                  <c:v>97.1800826219118</c:v>
                </c:pt>
                <c:pt idx="379">
                  <c:v>97.6430119001423</c:v>
                </c:pt>
                <c:pt idx="380">
                  <c:v>97.0993403181995</c:v>
                </c:pt>
                <c:pt idx="381">
                  <c:v>96.4510776419609</c:v>
                </c:pt>
                <c:pt idx="382">
                  <c:v>96.7337262320528</c:v>
                </c:pt>
                <c:pt idx="383">
                  <c:v>97.166036088475</c:v>
                </c:pt>
                <c:pt idx="384">
                  <c:v>96.7768763743371</c:v>
                </c:pt>
                <c:pt idx="385">
                  <c:v>97.9775012934937</c:v>
                </c:pt>
                <c:pt idx="386">
                  <c:v>98.4164807269435</c:v>
                </c:pt>
                <c:pt idx="387">
                  <c:v>98.3574650756694</c:v>
                </c:pt>
                <c:pt idx="388">
                  <c:v>98.2733879834433</c:v>
                </c:pt>
                <c:pt idx="389">
                  <c:v>98.6080794851895</c:v>
                </c:pt>
                <c:pt idx="390">
                  <c:v>99.1031439981891</c:v>
                </c:pt>
                <c:pt idx="391">
                  <c:v>99.117998965205</c:v>
                </c:pt>
                <c:pt idx="392">
                  <c:v>99.0809120747639</c:v>
                </c:pt>
                <c:pt idx="393">
                  <c:v>98.2376147975682</c:v>
                </c:pt>
                <c:pt idx="394">
                  <c:v>98.1538408679343</c:v>
                </c:pt>
                <c:pt idx="395">
                  <c:v>98.008120715302</c:v>
                </c:pt>
                <c:pt idx="396">
                  <c:v>98.1020000646747</c:v>
                </c:pt>
                <c:pt idx="397">
                  <c:v>98.7951308045531</c:v>
                </c:pt>
                <c:pt idx="398">
                  <c:v>98.9078062346398</c:v>
                </c:pt>
                <c:pt idx="399">
                  <c:v>99.6391354611305</c:v>
                </c:pt>
                <c:pt idx="400">
                  <c:v>99.7380675203725</c:v>
                </c:pt>
                <c:pt idx="401">
                  <c:v>99.7399875501229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8128877"/>
        <c:axId val="80248549"/>
      </c:lineChart>
      <c:dateAx>
        <c:axId val="88128877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248549"/>
        <c:crosses val="autoZero"/>
        <c:auto val="1"/>
        <c:lblOffset val="100"/>
        <c:baseTimeUnit val="months"/>
        <c:noMultiLvlLbl val="0"/>
      </c:dateAx>
      <c:valAx>
        <c:axId val="8024854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Index (Dec 2019 = 100)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128877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Manufacturing Construction by Census Region — Share of U.S. Total, 1993–2025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areaChart>
        <c:grouping val="percentStacked"/>
        <c:ser>
          <c:idx val="0"/>
          <c:order val="0"/>
          <c:tx>
            <c:strRef>
              <c:f>Regional!$C$1</c:f>
              <c:strCache>
                <c:ptCount val="1"/>
                <c:pt idx="0">
                  <c:v>Northeast ($M)</c:v>
                </c:pt>
              </c:strCache>
            </c:strRef>
          </c:tx>
          <c:spPr>
            <a:solidFill>
              <a:srgbClr val="4d4d4d"/>
            </a:solidFill>
            <a:ln w="0">
              <a:solidFill>
                <a:srgbClr val="4d4d4d"/>
              </a:solidFill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Regional!$A$2:$A$34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f>Regional!$C$2:$C$34</c:f>
              <c:numCache>
                <c:formatCode>#,##0</c:formatCode>
                <c:ptCount val="33"/>
                <c:pt idx="0">
                  <c:v>3498</c:v>
                </c:pt>
                <c:pt idx="1">
                  <c:v>3395</c:v>
                </c:pt>
                <c:pt idx="2">
                  <c:v>3188</c:v>
                </c:pt>
                <c:pt idx="3">
                  <c:v>3341</c:v>
                </c:pt>
                <c:pt idx="4">
                  <c:v>3595</c:v>
                </c:pt>
                <c:pt idx="5">
                  <c:v>4684</c:v>
                </c:pt>
                <c:pt idx="6">
                  <c:v>4344</c:v>
                </c:pt>
                <c:pt idx="7">
                  <c:v>4109</c:v>
                </c:pt>
                <c:pt idx="8">
                  <c:v>6494</c:v>
                </c:pt>
                <c:pt idx="9">
                  <c:v>4633</c:v>
                </c:pt>
                <c:pt idx="10">
                  <c:v>3633</c:v>
                </c:pt>
                <c:pt idx="11">
                  <c:v>3581</c:v>
                </c:pt>
                <c:pt idx="12">
                  <c:v>3588</c:v>
                </c:pt>
                <c:pt idx="13">
                  <c:v>3535</c:v>
                </c:pt>
                <c:pt idx="14">
                  <c:v>4332</c:v>
                </c:pt>
                <c:pt idx="15">
                  <c:v>5573</c:v>
                </c:pt>
                <c:pt idx="16">
                  <c:v>4436</c:v>
                </c:pt>
                <c:pt idx="17">
                  <c:v>4353</c:v>
                </c:pt>
                <c:pt idx="18">
                  <c:v>4653</c:v>
                </c:pt>
                <c:pt idx="19">
                  <c:v>5489</c:v>
                </c:pt>
                <c:pt idx="20">
                  <c:v>5310</c:v>
                </c:pt>
                <c:pt idx="21">
                  <c:v>4898</c:v>
                </c:pt>
                <c:pt idx="22">
                  <c:v>4787</c:v>
                </c:pt>
                <c:pt idx="23">
                  <c:v>4309</c:v>
                </c:pt>
                <c:pt idx="24">
                  <c:v>5856</c:v>
                </c:pt>
                <c:pt idx="25">
                  <c:v>8511</c:v>
                </c:pt>
                <c:pt idx="26">
                  <c:v>9374</c:v>
                </c:pt>
                <c:pt idx="27">
                  <c:v>9805</c:v>
                </c:pt>
                <c:pt idx="28">
                  <c:v>10674</c:v>
                </c:pt>
                <c:pt idx="29">
                  <c:v>8624</c:v>
                </c:pt>
                <c:pt idx="30">
                  <c:v>7563</c:v>
                </c:pt>
                <c:pt idx="31">
                  <c:v>7749</c:v>
                </c:pt>
                <c:pt idx="32">
                  <c:v>6099</c:v>
                </c:pt>
              </c:numCache>
            </c:numRef>
          </c:val>
        </c:ser>
        <c:ser>
          <c:idx val="1"/>
          <c:order val="1"/>
          <c:tx>
            <c:strRef>
              <c:f>Regional!$D$1</c:f>
              <c:strCache>
                <c:ptCount val="1"/>
                <c:pt idx="0">
                  <c:v>Midwest ($M)</c:v>
                </c:pt>
              </c:strCache>
            </c:strRef>
          </c:tx>
          <c:spPr>
            <a:solidFill>
              <a:srgbClr val="8c8c8c"/>
            </a:solidFill>
            <a:ln w="0">
              <a:solidFill>
                <a:srgbClr val="8c8c8c"/>
              </a:solidFill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Regional!$A$2:$A$34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f>Regional!$D$2:$D$34</c:f>
              <c:numCache>
                <c:formatCode>#,##0</c:formatCode>
                <c:ptCount val="33"/>
                <c:pt idx="0">
                  <c:v>6327</c:v>
                </c:pt>
                <c:pt idx="1">
                  <c:v>7730</c:v>
                </c:pt>
                <c:pt idx="2">
                  <c:v>10271</c:v>
                </c:pt>
                <c:pt idx="3">
                  <c:v>10555</c:v>
                </c:pt>
                <c:pt idx="4">
                  <c:v>10758</c:v>
                </c:pt>
                <c:pt idx="5">
                  <c:v>11736</c:v>
                </c:pt>
                <c:pt idx="6">
                  <c:v>9712</c:v>
                </c:pt>
                <c:pt idx="7">
                  <c:v>9848</c:v>
                </c:pt>
                <c:pt idx="8">
                  <c:v>10544</c:v>
                </c:pt>
                <c:pt idx="9">
                  <c:v>6266</c:v>
                </c:pt>
                <c:pt idx="10">
                  <c:v>5931</c:v>
                </c:pt>
                <c:pt idx="11">
                  <c:v>7473</c:v>
                </c:pt>
                <c:pt idx="12">
                  <c:v>9262</c:v>
                </c:pt>
                <c:pt idx="13">
                  <c:v>10933</c:v>
                </c:pt>
                <c:pt idx="14">
                  <c:v>14885</c:v>
                </c:pt>
                <c:pt idx="15">
                  <c:v>15285</c:v>
                </c:pt>
                <c:pt idx="16">
                  <c:v>15066</c:v>
                </c:pt>
                <c:pt idx="17">
                  <c:v>13090</c:v>
                </c:pt>
                <c:pt idx="18">
                  <c:v>12341</c:v>
                </c:pt>
                <c:pt idx="19">
                  <c:v>11215</c:v>
                </c:pt>
                <c:pt idx="20">
                  <c:v>15620</c:v>
                </c:pt>
                <c:pt idx="21">
                  <c:v>16944</c:v>
                </c:pt>
                <c:pt idx="22">
                  <c:v>18249</c:v>
                </c:pt>
                <c:pt idx="23">
                  <c:v>15261</c:v>
                </c:pt>
                <c:pt idx="24">
                  <c:v>13499</c:v>
                </c:pt>
                <c:pt idx="25">
                  <c:v>16001</c:v>
                </c:pt>
                <c:pt idx="26">
                  <c:v>17638</c:v>
                </c:pt>
                <c:pt idx="27">
                  <c:v>17537</c:v>
                </c:pt>
                <c:pt idx="28">
                  <c:v>17559</c:v>
                </c:pt>
                <c:pt idx="29">
                  <c:v>23322</c:v>
                </c:pt>
                <c:pt idx="30">
                  <c:v>50955</c:v>
                </c:pt>
                <c:pt idx="31">
                  <c:v>46438</c:v>
                </c:pt>
                <c:pt idx="32">
                  <c:v>45965</c:v>
                </c:pt>
              </c:numCache>
            </c:numRef>
          </c:val>
        </c:ser>
        <c:ser>
          <c:idx val="2"/>
          <c:order val="2"/>
          <c:tx>
            <c:strRef>
              <c:f>Regional!$E$1</c:f>
              <c:strCache>
                <c:ptCount val="1"/>
                <c:pt idx="0">
                  <c:v>South ($M)</c:v>
                </c:pt>
              </c:strCache>
            </c:strRef>
          </c:tx>
          <c:spPr>
            <a:solidFill>
              <a:srgbClr val="a31f34"/>
            </a:solidFill>
            <a:ln w="0">
              <a:solidFill>
                <a:srgbClr val="a31f34"/>
              </a:solidFill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Regional!$A$2:$A$34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f>Regional!$E$2:$E$34</c:f>
              <c:numCache>
                <c:formatCode>#,##0</c:formatCode>
                <c:ptCount val="33"/>
                <c:pt idx="0">
                  <c:v>8821</c:v>
                </c:pt>
                <c:pt idx="1">
                  <c:v>10292</c:v>
                </c:pt>
                <c:pt idx="2">
                  <c:v>11466</c:v>
                </c:pt>
                <c:pt idx="3">
                  <c:v>13971</c:v>
                </c:pt>
                <c:pt idx="4">
                  <c:v>13889</c:v>
                </c:pt>
                <c:pt idx="5">
                  <c:v>14633</c:v>
                </c:pt>
                <c:pt idx="6">
                  <c:v>14013</c:v>
                </c:pt>
                <c:pt idx="7">
                  <c:v>14548</c:v>
                </c:pt>
                <c:pt idx="8">
                  <c:v>12542</c:v>
                </c:pt>
                <c:pt idx="9">
                  <c:v>7812</c:v>
                </c:pt>
                <c:pt idx="10">
                  <c:v>8307</c:v>
                </c:pt>
                <c:pt idx="11">
                  <c:v>7225</c:v>
                </c:pt>
                <c:pt idx="12">
                  <c:v>9178</c:v>
                </c:pt>
                <c:pt idx="13">
                  <c:v>10130</c:v>
                </c:pt>
                <c:pt idx="14">
                  <c:v>13090</c:v>
                </c:pt>
                <c:pt idx="15">
                  <c:v>25869</c:v>
                </c:pt>
                <c:pt idx="16">
                  <c:v>30796</c:v>
                </c:pt>
                <c:pt idx="17">
                  <c:v>17082</c:v>
                </c:pt>
                <c:pt idx="18">
                  <c:v>12912</c:v>
                </c:pt>
                <c:pt idx="19">
                  <c:v>17546</c:v>
                </c:pt>
                <c:pt idx="20">
                  <c:v>20902</c:v>
                </c:pt>
                <c:pt idx="21">
                  <c:v>29019</c:v>
                </c:pt>
                <c:pt idx="22">
                  <c:v>48399</c:v>
                </c:pt>
                <c:pt idx="23">
                  <c:v>50473</c:v>
                </c:pt>
                <c:pt idx="24">
                  <c:v>42840</c:v>
                </c:pt>
                <c:pt idx="25">
                  <c:v>39751</c:v>
                </c:pt>
                <c:pt idx="26">
                  <c:v>44402</c:v>
                </c:pt>
                <c:pt idx="27">
                  <c:v>38486</c:v>
                </c:pt>
                <c:pt idx="28">
                  <c:v>39650</c:v>
                </c:pt>
                <c:pt idx="29">
                  <c:v>57407</c:v>
                </c:pt>
                <c:pt idx="30">
                  <c:v>94925</c:v>
                </c:pt>
                <c:pt idx="31">
                  <c:v>128924</c:v>
                </c:pt>
                <c:pt idx="32">
                  <c:v>107983</c:v>
                </c:pt>
              </c:numCache>
            </c:numRef>
          </c:val>
        </c:ser>
        <c:ser>
          <c:idx val="3"/>
          <c:order val="3"/>
          <c:tx>
            <c:strRef>
              <c:f>Regional!$F$1</c:f>
              <c:strCache>
                <c:ptCount val="1"/>
                <c:pt idx="0">
                  <c:v>West ($M)</c:v>
                </c:pt>
              </c:strCache>
            </c:strRef>
          </c:tx>
          <c:spPr>
            <a:solidFill>
              <a:srgbClr val="1f5c99"/>
            </a:solidFill>
            <a:ln w="0">
              <a:solidFill>
                <a:srgbClr val="1f5c99"/>
              </a:solidFill>
            </a:ln>
          </c:spP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Regional!$A$2:$A$34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f>Regional!$F$2:$F$34</c:f>
              <c:numCache>
                <c:formatCode>#,##0</c:formatCode>
                <c:ptCount val="33"/>
                <c:pt idx="0">
                  <c:v>4724</c:v>
                </c:pt>
                <c:pt idx="1">
                  <c:v>7428</c:v>
                </c:pt>
                <c:pt idx="2">
                  <c:v>10439</c:v>
                </c:pt>
                <c:pt idx="3">
                  <c:v>10235</c:v>
                </c:pt>
                <c:pt idx="4">
                  <c:v>9382</c:v>
                </c:pt>
                <c:pt idx="5">
                  <c:v>9431</c:v>
                </c:pt>
                <c:pt idx="6">
                  <c:v>7055</c:v>
                </c:pt>
                <c:pt idx="7">
                  <c:v>9078</c:v>
                </c:pt>
                <c:pt idx="8">
                  <c:v>8233</c:v>
                </c:pt>
                <c:pt idx="9">
                  <c:v>4033</c:v>
                </c:pt>
                <c:pt idx="10">
                  <c:v>3563</c:v>
                </c:pt>
                <c:pt idx="11">
                  <c:v>4940</c:v>
                </c:pt>
                <c:pt idx="12">
                  <c:v>6382</c:v>
                </c:pt>
                <c:pt idx="13">
                  <c:v>7665</c:v>
                </c:pt>
                <c:pt idx="14">
                  <c:v>7908</c:v>
                </c:pt>
                <c:pt idx="15">
                  <c:v>6896</c:v>
                </c:pt>
                <c:pt idx="16">
                  <c:v>7056</c:v>
                </c:pt>
                <c:pt idx="17">
                  <c:v>6083</c:v>
                </c:pt>
                <c:pt idx="18">
                  <c:v>9862</c:v>
                </c:pt>
                <c:pt idx="19">
                  <c:v>12524</c:v>
                </c:pt>
                <c:pt idx="20">
                  <c:v>10004</c:v>
                </c:pt>
                <c:pt idx="21">
                  <c:v>9278</c:v>
                </c:pt>
                <c:pt idx="22">
                  <c:v>10948</c:v>
                </c:pt>
                <c:pt idx="23">
                  <c:v>8829</c:v>
                </c:pt>
                <c:pt idx="24">
                  <c:v>7776</c:v>
                </c:pt>
                <c:pt idx="25">
                  <c:v>7741</c:v>
                </c:pt>
                <c:pt idx="26">
                  <c:v>9122</c:v>
                </c:pt>
                <c:pt idx="27">
                  <c:v>9240</c:v>
                </c:pt>
                <c:pt idx="28">
                  <c:v>13752</c:v>
                </c:pt>
                <c:pt idx="29">
                  <c:v>35104</c:v>
                </c:pt>
                <c:pt idx="30">
                  <c:v>48607</c:v>
                </c:pt>
                <c:pt idx="31">
                  <c:v>60241</c:v>
                </c:pt>
                <c:pt idx="32">
                  <c:v>53773</c:v>
                </c:pt>
              </c:numCache>
            </c:numRef>
          </c:val>
        </c:ser>
        <c:axId val="26362881"/>
        <c:axId val="68670404"/>
      </c:areaChart>
      <c:catAx>
        <c:axId val="2636288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670404"/>
        <c:crosses val="autoZero"/>
        <c:auto val="1"/>
        <c:lblAlgn val="ctr"/>
        <c:lblOffset val="100"/>
        <c:noMultiLvlLbl val="0"/>
      </c:catAx>
      <c:valAx>
        <c:axId val="6867040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[$-409]0%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362881"/>
        <c:crosses val="autoZero"/>
        <c:crossBetween val="midCat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Chip-Sector Construction vs. Employment vs. Production (Dec 2019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'Macro Indexed'!$K$1</c:f>
              <c:strCache>
                <c:ptCount val="1"/>
                <c:pt idx="0">
                  <c:v>CEE Construction Idx (Dec 2019=100)</c:v>
                </c:pt>
              </c:strCache>
            </c:strRef>
          </c:tx>
          <c:spPr>
            <a:solidFill>
              <a:srgbClr val="a31f34"/>
            </a:solidFill>
            <a:ln w="2808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'Macro Indexed'!$A$2:$A$403</c:f>
              <c:numCache>
                <c:formatCode>yyyy</c:formatCod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numCache>
            </c:numRef>
          </c:cat>
          <c:val>
            <c:numRef>
              <c:f>'Macro Indexed'!$K$2:$K$403</c:f>
              <c:numCache>
                <c:formatCode>0.0</c:formatCode>
                <c:ptCount val="402"/>
                <c:pt idx="0">
                  <c:v>19.5019856176881</c:v>
                </c:pt>
                <c:pt idx="1">
                  <c:v>18.4394118278416</c:v>
                </c:pt>
                <c:pt idx="2">
                  <c:v>18.4286787592573</c:v>
                </c:pt>
                <c:pt idx="3">
                  <c:v>26.4570140603198</c:v>
                </c:pt>
                <c:pt idx="4">
                  <c:v>31.5659547064506</c:v>
                </c:pt>
                <c:pt idx="5">
                  <c:v>25.7378984651712</c:v>
                </c:pt>
                <c:pt idx="6">
                  <c:v>19.3195234517549</c:v>
                </c:pt>
                <c:pt idx="7">
                  <c:v>19.1692604915745</c:v>
                </c:pt>
                <c:pt idx="8">
                  <c:v>17.3446388322421</c:v>
                </c:pt>
                <c:pt idx="9">
                  <c:v>21.7559300203928</c:v>
                </c:pt>
                <c:pt idx="10">
                  <c:v>27.6698508103467</c:v>
                </c:pt>
                <c:pt idx="11">
                  <c:v>32.5641300847912</c:v>
                </c:pt>
                <c:pt idx="12">
                  <c:v>24.7504561554148</c:v>
                </c:pt>
                <c:pt idx="13">
                  <c:v>28.6143608457658</c:v>
                </c:pt>
                <c:pt idx="14">
                  <c:v>28.0562412793818</c:v>
                </c:pt>
                <c:pt idx="15">
                  <c:v>33.4335086401202</c:v>
                </c:pt>
                <c:pt idx="16">
                  <c:v>38.78930986369</c:v>
                </c:pt>
                <c:pt idx="17">
                  <c:v>39.7874852420307</c:v>
                </c:pt>
                <c:pt idx="18">
                  <c:v>54.0302672534078</c:v>
                </c:pt>
                <c:pt idx="19">
                  <c:v>56.9925941826768</c:v>
                </c:pt>
                <c:pt idx="20">
                  <c:v>63.4861006761833</c:v>
                </c:pt>
                <c:pt idx="21">
                  <c:v>50.7352151980251</c:v>
                </c:pt>
                <c:pt idx="22">
                  <c:v>53.4399484812708</c:v>
                </c:pt>
                <c:pt idx="23">
                  <c:v>58.1517655897821</c:v>
                </c:pt>
                <c:pt idx="24">
                  <c:v>43.1898679832564</c:v>
                </c:pt>
                <c:pt idx="25">
                  <c:v>58.7313512933348</c:v>
                </c:pt>
                <c:pt idx="26">
                  <c:v>62.5523237093485</c:v>
                </c:pt>
                <c:pt idx="27">
                  <c:v>67.9510572072555</c:v>
                </c:pt>
                <c:pt idx="28">
                  <c:v>63.6685628421166</c:v>
                </c:pt>
                <c:pt idx="29">
                  <c:v>64.9135987978963</c:v>
                </c:pt>
                <c:pt idx="30">
                  <c:v>64.2159493399163</c:v>
                </c:pt>
                <c:pt idx="31">
                  <c:v>68.3803799506279</c:v>
                </c:pt>
                <c:pt idx="32">
                  <c:v>78.3728668026189</c:v>
                </c:pt>
                <c:pt idx="33">
                  <c:v>81.7967156810132</c:v>
                </c:pt>
                <c:pt idx="34">
                  <c:v>80.0364924331867</c:v>
                </c:pt>
                <c:pt idx="35">
                  <c:v>81.7859826124289</c:v>
                </c:pt>
                <c:pt idx="36">
                  <c:v>91.1130192121928</c:v>
                </c:pt>
                <c:pt idx="37">
                  <c:v>76.322850703016</c:v>
                </c:pt>
                <c:pt idx="38">
                  <c:v>84.437050552753</c:v>
                </c:pt>
                <c:pt idx="39">
                  <c:v>74.4982290436836</c:v>
                </c:pt>
                <c:pt idx="40">
                  <c:v>81.4532574863153</c:v>
                </c:pt>
                <c:pt idx="41">
                  <c:v>89.9538478050875</c:v>
                </c:pt>
                <c:pt idx="42">
                  <c:v>91.7784694644199</c:v>
                </c:pt>
                <c:pt idx="43">
                  <c:v>93.3884297520661</c:v>
                </c:pt>
                <c:pt idx="44">
                  <c:v>132.070408929913</c:v>
                </c:pt>
                <c:pt idx="45">
                  <c:v>139.819684447784</c:v>
                </c:pt>
                <c:pt idx="46">
                  <c:v>106.214446710314</c:v>
                </c:pt>
                <c:pt idx="47">
                  <c:v>91.016421594934</c:v>
                </c:pt>
                <c:pt idx="48">
                  <c:v>81.7323172695074</c:v>
                </c:pt>
                <c:pt idx="49">
                  <c:v>81.9147794354406</c:v>
                </c:pt>
                <c:pt idx="50">
                  <c:v>74.2299023290759</c:v>
                </c:pt>
                <c:pt idx="51">
                  <c:v>70.4947944617366</c:v>
                </c:pt>
                <c:pt idx="52">
                  <c:v>83.3100783514007</c:v>
                </c:pt>
                <c:pt idx="53">
                  <c:v>79.5427712783085</c:v>
                </c:pt>
                <c:pt idx="54">
                  <c:v>90.0289792851776</c:v>
                </c:pt>
                <c:pt idx="55">
                  <c:v>86.5729312010304</c:v>
                </c:pt>
                <c:pt idx="56">
                  <c:v>92.304389825051</c:v>
                </c:pt>
                <c:pt idx="57">
                  <c:v>83.5247397230868</c:v>
                </c:pt>
                <c:pt idx="58">
                  <c:v>73.7361811741977</c:v>
                </c:pt>
                <c:pt idx="59">
                  <c:v>73.3927229794998</c:v>
                </c:pt>
                <c:pt idx="60">
                  <c:v>72.77020500161</c:v>
                </c:pt>
                <c:pt idx="61">
                  <c:v>77.4390898357841</c:v>
                </c:pt>
                <c:pt idx="62">
                  <c:v>108.489857250188</c:v>
                </c:pt>
                <c:pt idx="63">
                  <c:v>94.1182784157991</c:v>
                </c:pt>
                <c:pt idx="64">
                  <c:v>91.8428678759257</c:v>
                </c:pt>
                <c:pt idx="65">
                  <c:v>89.8357840506601</c:v>
                </c:pt>
                <c:pt idx="66">
                  <c:v>77.9435440592465</c:v>
                </c:pt>
                <c:pt idx="67">
                  <c:v>74.0367070945583</c:v>
                </c:pt>
                <c:pt idx="68">
                  <c:v>71.9544917892025</c:v>
                </c:pt>
                <c:pt idx="69">
                  <c:v>72.8346034131158</c:v>
                </c:pt>
                <c:pt idx="70">
                  <c:v>71.2568423312225</c:v>
                </c:pt>
                <c:pt idx="71">
                  <c:v>74.3157668777504</c:v>
                </c:pt>
                <c:pt idx="72">
                  <c:v>60.8886980787807</c:v>
                </c:pt>
                <c:pt idx="73">
                  <c:v>59.3109369968874</c:v>
                </c:pt>
                <c:pt idx="74">
                  <c:v>54.4810561339487</c:v>
                </c:pt>
                <c:pt idx="75">
                  <c:v>51.4543307931738</c:v>
                </c:pt>
                <c:pt idx="76">
                  <c:v>50.069764945798</c:v>
                </c:pt>
                <c:pt idx="77">
                  <c:v>50.1019641515509</c:v>
                </c:pt>
                <c:pt idx="78">
                  <c:v>52.2378447998283</c:v>
                </c:pt>
                <c:pt idx="79">
                  <c:v>49.4687131050767</c:v>
                </c:pt>
                <c:pt idx="80">
                  <c:v>46.796179027584</c:v>
                </c:pt>
                <c:pt idx="81">
                  <c:v>46.345390147043</c:v>
                </c:pt>
                <c:pt idx="82">
                  <c:v>47.4186970054739</c:v>
                </c:pt>
                <c:pt idx="83">
                  <c:v>46.5600515187292</c:v>
                </c:pt>
                <c:pt idx="84">
                  <c:v>50.4454223462488</c:v>
                </c:pt>
                <c:pt idx="85">
                  <c:v>49.9624342599549</c:v>
                </c:pt>
                <c:pt idx="86">
                  <c:v>51.0572072555544</c:v>
                </c:pt>
                <c:pt idx="87">
                  <c:v>56.0910164215949</c:v>
                </c:pt>
                <c:pt idx="88">
                  <c:v>55.9836857357519</c:v>
                </c:pt>
                <c:pt idx="89">
                  <c:v>67.1353439948481</c:v>
                </c:pt>
                <c:pt idx="90">
                  <c:v>68.5413759793925</c:v>
                </c:pt>
                <c:pt idx="91">
                  <c:v>72.9312010303746</c:v>
                </c:pt>
                <c:pt idx="92">
                  <c:v>76.7629065149726</c:v>
                </c:pt>
                <c:pt idx="93">
                  <c:v>84.6195127186863</c:v>
                </c:pt>
                <c:pt idx="94">
                  <c:v>90.5441665772244</c:v>
                </c:pt>
                <c:pt idx="95">
                  <c:v>92.1111945905334</c:v>
                </c:pt>
                <c:pt idx="96">
                  <c:v>109.831490823226</c:v>
                </c:pt>
                <c:pt idx="97">
                  <c:v>93.5601588494151</c:v>
                </c:pt>
                <c:pt idx="98">
                  <c:v>91.0056885263497</c:v>
                </c:pt>
                <c:pt idx="99">
                  <c:v>79.0919823977675</c:v>
                </c:pt>
                <c:pt idx="100">
                  <c:v>65.0853278952452</c:v>
                </c:pt>
                <c:pt idx="101">
                  <c:v>64.4628099173554</c:v>
                </c:pt>
                <c:pt idx="102">
                  <c:v>60.480841472577</c:v>
                </c:pt>
                <c:pt idx="103">
                  <c:v>59.2572716539659</c:v>
                </c:pt>
                <c:pt idx="104">
                  <c:v>63.6685628421166</c:v>
                </c:pt>
                <c:pt idx="105">
                  <c:v>39.4976923902544</c:v>
                </c:pt>
                <c:pt idx="106">
                  <c:v>29.5588708811849</c:v>
                </c:pt>
                <c:pt idx="107">
                  <c:v>33.9057636578298</c:v>
                </c:pt>
                <c:pt idx="108">
                  <c:v>27.959643662123</c:v>
                </c:pt>
                <c:pt idx="109">
                  <c:v>26.7790061178491</c:v>
                </c:pt>
                <c:pt idx="110">
                  <c:v>24.7826553611678</c:v>
                </c:pt>
                <c:pt idx="111">
                  <c:v>23.9669421487603</c:v>
                </c:pt>
                <c:pt idx="112">
                  <c:v>24.8470537726736</c:v>
                </c:pt>
                <c:pt idx="113">
                  <c:v>20.682623161962</c:v>
                </c:pt>
                <c:pt idx="114">
                  <c:v>20.2318342814211</c:v>
                </c:pt>
                <c:pt idx="115">
                  <c:v>18.2676827304927</c:v>
                </c:pt>
                <c:pt idx="116">
                  <c:v>15.9493399162821</c:v>
                </c:pt>
                <c:pt idx="117">
                  <c:v>15.9493399162821</c:v>
                </c:pt>
                <c:pt idx="118">
                  <c:v>14.7579693034238</c:v>
                </c:pt>
                <c:pt idx="119">
                  <c:v>15.112160566706</c:v>
                </c:pt>
                <c:pt idx="120">
                  <c:v>15.0584952237845</c:v>
                </c:pt>
                <c:pt idx="121">
                  <c:v>13.3412042502952</c:v>
                </c:pt>
                <c:pt idx="122">
                  <c:v>13.405602661801</c:v>
                </c:pt>
                <c:pt idx="123">
                  <c:v>13.405602661801</c:v>
                </c:pt>
                <c:pt idx="124">
                  <c:v>12.9762799184287</c:v>
                </c:pt>
                <c:pt idx="125">
                  <c:v>13.1480090157776</c:v>
                </c:pt>
                <c:pt idx="126">
                  <c:v>12.8582161640013</c:v>
                </c:pt>
                <c:pt idx="127">
                  <c:v>12.8260169582484</c:v>
                </c:pt>
                <c:pt idx="128">
                  <c:v>15.391220349898</c:v>
                </c:pt>
                <c:pt idx="129">
                  <c:v>23.258559622196</c:v>
                </c:pt>
                <c:pt idx="130">
                  <c:v>20.0279059783192</c:v>
                </c:pt>
                <c:pt idx="131">
                  <c:v>19.2443919716647</c:v>
                </c:pt>
                <c:pt idx="132">
                  <c:v>16.2927981109799</c:v>
                </c:pt>
                <c:pt idx="133">
                  <c:v>21.6485993345497</c:v>
                </c:pt>
                <c:pt idx="134">
                  <c:v>26.2745518943866</c:v>
                </c:pt>
                <c:pt idx="135">
                  <c:v>25.694966190834</c:v>
                </c:pt>
                <c:pt idx="136">
                  <c:v>27.6161854674251</c:v>
                </c:pt>
                <c:pt idx="137">
                  <c:v>27.5195878501664</c:v>
                </c:pt>
                <c:pt idx="138">
                  <c:v>29.0758827948911</c:v>
                </c:pt>
                <c:pt idx="139">
                  <c:v>30.814639905549</c:v>
                </c:pt>
                <c:pt idx="140">
                  <c:v>36.6319630782441</c:v>
                </c:pt>
                <c:pt idx="141">
                  <c:v>35.5049908768917</c:v>
                </c:pt>
                <c:pt idx="142">
                  <c:v>35.9772458946013</c:v>
                </c:pt>
                <c:pt idx="143">
                  <c:v>41.955565096061</c:v>
                </c:pt>
                <c:pt idx="144">
                  <c:v>43.5547923151229</c:v>
                </c:pt>
                <c:pt idx="145">
                  <c:v>47.63335837716</c:v>
                </c:pt>
                <c:pt idx="146">
                  <c:v>44.6495653107223</c:v>
                </c:pt>
                <c:pt idx="147">
                  <c:v>44.080712675754</c:v>
                </c:pt>
                <c:pt idx="148">
                  <c:v>42.7390791027155</c:v>
                </c:pt>
                <c:pt idx="149">
                  <c:v>46.3883224213803</c:v>
                </c:pt>
                <c:pt idx="150">
                  <c:v>42.5458838681979</c:v>
                </c:pt>
                <c:pt idx="151">
                  <c:v>40.80712675754</c:v>
                </c:pt>
                <c:pt idx="152">
                  <c:v>40.8822582376301</c:v>
                </c:pt>
                <c:pt idx="153">
                  <c:v>42.1380272619942</c:v>
                </c:pt>
                <c:pt idx="154">
                  <c:v>41.5906407641945</c:v>
                </c:pt>
                <c:pt idx="155">
                  <c:v>43.9197166469894</c:v>
                </c:pt>
                <c:pt idx="156">
                  <c:v>37.2974133304712</c:v>
                </c:pt>
                <c:pt idx="157">
                  <c:v>42.0199635075668</c:v>
                </c:pt>
                <c:pt idx="158">
                  <c:v>42.3956209080176</c:v>
                </c:pt>
                <c:pt idx="159">
                  <c:v>54.5991198883761</c:v>
                </c:pt>
                <c:pt idx="160">
                  <c:v>41.0969196093163</c:v>
                </c:pt>
                <c:pt idx="161">
                  <c:v>51.218203284319</c:v>
                </c:pt>
                <c:pt idx="162">
                  <c:v>46.4312546957175</c:v>
                </c:pt>
                <c:pt idx="163">
                  <c:v>46.0877965010196</c:v>
                </c:pt>
                <c:pt idx="164">
                  <c:v>43.0825372974133</c:v>
                </c:pt>
                <c:pt idx="165">
                  <c:v>39.8304175163679</c:v>
                </c:pt>
                <c:pt idx="166">
                  <c:v>35.9987120317699</c:v>
                </c:pt>
                <c:pt idx="167">
                  <c:v>34.1526242352689</c:v>
                </c:pt>
                <c:pt idx="168">
                  <c:v>37.254481056134</c:v>
                </c:pt>
                <c:pt idx="169">
                  <c:v>40.0558119566384</c:v>
                </c:pt>
                <c:pt idx="170">
                  <c:v>30.535580122357</c:v>
                </c:pt>
                <c:pt idx="171">
                  <c:v>31.2761618546743</c:v>
                </c:pt>
                <c:pt idx="172">
                  <c:v>30.3423848878394</c:v>
                </c:pt>
                <c:pt idx="173">
                  <c:v>27.8308468391113</c:v>
                </c:pt>
                <c:pt idx="174">
                  <c:v>27.7879145647741</c:v>
                </c:pt>
                <c:pt idx="175">
                  <c:v>23.258559622196</c:v>
                </c:pt>
                <c:pt idx="176">
                  <c:v>24.0098744230976</c:v>
                </c:pt>
                <c:pt idx="177">
                  <c:v>21.4876033057851</c:v>
                </c:pt>
                <c:pt idx="178">
                  <c:v>20.0279059783192</c:v>
                </c:pt>
                <c:pt idx="179">
                  <c:v>18.6755393366964</c:v>
                </c:pt>
                <c:pt idx="180">
                  <c:v>17.2051089406461</c:v>
                </c:pt>
                <c:pt idx="181">
                  <c:v>16.2283996994741</c:v>
                </c:pt>
                <c:pt idx="182">
                  <c:v>16.9153160888698</c:v>
                </c:pt>
                <c:pt idx="183">
                  <c:v>20.5752924761189</c:v>
                </c:pt>
                <c:pt idx="184">
                  <c:v>19.673714715037</c:v>
                </c:pt>
                <c:pt idx="185">
                  <c:v>21.8847268434045</c:v>
                </c:pt>
                <c:pt idx="186">
                  <c:v>25.802296876677</c:v>
                </c:pt>
                <c:pt idx="187">
                  <c:v>24.7397230868305</c:v>
                </c:pt>
                <c:pt idx="188">
                  <c:v>24.546527852313</c:v>
                </c:pt>
                <c:pt idx="189">
                  <c:v>26.9722013523666</c:v>
                </c:pt>
                <c:pt idx="190">
                  <c:v>31.233229580337</c:v>
                </c:pt>
                <c:pt idx="191">
                  <c:v>31.2010303745841</c:v>
                </c:pt>
                <c:pt idx="192">
                  <c:v>35.1186004078566</c:v>
                </c:pt>
                <c:pt idx="193">
                  <c:v>34.2814210582806</c:v>
                </c:pt>
                <c:pt idx="194">
                  <c:v>33.5408393259633</c:v>
                </c:pt>
                <c:pt idx="195">
                  <c:v>34.6678115273157</c:v>
                </c:pt>
                <c:pt idx="196">
                  <c:v>36.4173017065579</c:v>
                </c:pt>
                <c:pt idx="197">
                  <c:v>35.3976601910486</c:v>
                </c:pt>
                <c:pt idx="198">
                  <c:v>37.2330149189653</c:v>
                </c:pt>
                <c:pt idx="199">
                  <c:v>42.6639476226253</c:v>
                </c:pt>
                <c:pt idx="200">
                  <c:v>45.7658044434904</c:v>
                </c:pt>
                <c:pt idx="201">
                  <c:v>45.2076848771064</c:v>
                </c:pt>
                <c:pt idx="202">
                  <c:v>50.209294837394</c:v>
                </c:pt>
                <c:pt idx="203">
                  <c:v>45.4974777288827</c:v>
                </c:pt>
                <c:pt idx="204">
                  <c:v>49.8121712997746</c:v>
                </c:pt>
                <c:pt idx="205">
                  <c:v>53.8907373618117</c:v>
                </c:pt>
                <c:pt idx="206">
                  <c:v>68.069120961683</c:v>
                </c:pt>
                <c:pt idx="207">
                  <c:v>62.3698615434153</c:v>
                </c:pt>
                <c:pt idx="208">
                  <c:v>48.5564022754105</c:v>
                </c:pt>
                <c:pt idx="209">
                  <c:v>46.3239240098744</c:v>
                </c:pt>
                <c:pt idx="210">
                  <c:v>44.638832242138</c:v>
                </c:pt>
                <c:pt idx="211">
                  <c:v>45.3257486315338</c:v>
                </c:pt>
                <c:pt idx="212">
                  <c:v>44.1236449500912</c:v>
                </c:pt>
                <c:pt idx="213">
                  <c:v>45.647740689063</c:v>
                </c:pt>
                <c:pt idx="214">
                  <c:v>45.3257486315338</c:v>
                </c:pt>
                <c:pt idx="215">
                  <c:v>40.7105291402812</c:v>
                </c:pt>
                <c:pt idx="216">
                  <c:v>51.1323387356445</c:v>
                </c:pt>
                <c:pt idx="217">
                  <c:v>71.1495116453794</c:v>
                </c:pt>
                <c:pt idx="218">
                  <c:v>70.8597187936031</c:v>
                </c:pt>
                <c:pt idx="219">
                  <c:v>66.9099495545777</c:v>
                </c:pt>
                <c:pt idx="220">
                  <c:v>95.298915960073</c:v>
                </c:pt>
                <c:pt idx="221">
                  <c:v>94.6763979821831</c:v>
                </c:pt>
                <c:pt idx="222">
                  <c:v>93.8392186326071</c:v>
                </c:pt>
                <c:pt idx="223">
                  <c:v>107.427283460341</c:v>
                </c:pt>
                <c:pt idx="224">
                  <c:v>106.031984544381</c:v>
                </c:pt>
                <c:pt idx="225">
                  <c:v>116.732853922937</c:v>
                </c:pt>
                <c:pt idx="226">
                  <c:v>114.97263067511</c:v>
                </c:pt>
                <c:pt idx="227">
                  <c:v>135.30106257379</c:v>
                </c:pt>
                <c:pt idx="228">
                  <c:v>115.176558978212</c:v>
                </c:pt>
                <c:pt idx="229">
                  <c:v>115.756144681765</c:v>
                </c:pt>
                <c:pt idx="230">
                  <c:v>120.060105184072</c:v>
                </c:pt>
                <c:pt idx="231">
                  <c:v>113.620264033487</c:v>
                </c:pt>
                <c:pt idx="232">
                  <c:v>105.216271331974</c:v>
                </c:pt>
                <c:pt idx="233">
                  <c:v>103.134056026618</c:v>
                </c:pt>
                <c:pt idx="234">
                  <c:v>102.146613716862</c:v>
                </c:pt>
                <c:pt idx="235">
                  <c:v>92.4009874423098</c:v>
                </c:pt>
                <c:pt idx="236">
                  <c:v>93.731887946764</c:v>
                </c:pt>
                <c:pt idx="237">
                  <c:v>94.3544059246539</c:v>
                </c:pt>
                <c:pt idx="238">
                  <c:v>91.3169475152946</c:v>
                </c:pt>
                <c:pt idx="239">
                  <c:v>92.1004615219491</c:v>
                </c:pt>
                <c:pt idx="240">
                  <c:v>83.4496082429967</c:v>
                </c:pt>
                <c:pt idx="241">
                  <c:v>80.0257593646024</c:v>
                </c:pt>
                <c:pt idx="242">
                  <c:v>79.5749704840614</c:v>
                </c:pt>
                <c:pt idx="243">
                  <c:v>80.4550821079747</c:v>
                </c:pt>
                <c:pt idx="244">
                  <c:v>60.6525705699259</c:v>
                </c:pt>
                <c:pt idx="245">
                  <c:v>73.3712568423312</c:v>
                </c:pt>
                <c:pt idx="246">
                  <c:v>85.9504132231405</c:v>
                </c:pt>
                <c:pt idx="247">
                  <c:v>75.9579263711495</c:v>
                </c:pt>
                <c:pt idx="248">
                  <c:v>83.3100783514007</c:v>
                </c:pt>
                <c:pt idx="249">
                  <c:v>83.1920145969733</c:v>
                </c:pt>
                <c:pt idx="250">
                  <c:v>83.5032735859182</c:v>
                </c:pt>
                <c:pt idx="251">
                  <c:v>108.586454867447</c:v>
                </c:pt>
                <c:pt idx="252">
                  <c:v>82.1294408071268</c:v>
                </c:pt>
                <c:pt idx="253">
                  <c:v>77.5678866587957</c:v>
                </c:pt>
                <c:pt idx="254">
                  <c:v>70.891917999356</c:v>
                </c:pt>
                <c:pt idx="255">
                  <c:v>64.8492003863905</c:v>
                </c:pt>
                <c:pt idx="256">
                  <c:v>63.7436943222067</c:v>
                </c:pt>
                <c:pt idx="257">
                  <c:v>56.6920682623162</c:v>
                </c:pt>
                <c:pt idx="258">
                  <c:v>48.0948803262853</c:v>
                </c:pt>
                <c:pt idx="259">
                  <c:v>44.638832242138</c:v>
                </c:pt>
                <c:pt idx="260">
                  <c:v>43.7801867553934</c:v>
                </c:pt>
                <c:pt idx="261">
                  <c:v>44.5851668992165</c:v>
                </c:pt>
                <c:pt idx="262">
                  <c:v>37.7589352795964</c:v>
                </c:pt>
                <c:pt idx="263">
                  <c:v>34.399484812708</c:v>
                </c:pt>
                <c:pt idx="264">
                  <c:v>34.7107438016529</c:v>
                </c:pt>
                <c:pt idx="265">
                  <c:v>34.3887517441236</c:v>
                </c:pt>
                <c:pt idx="266">
                  <c:v>35.7411183857465</c:v>
                </c:pt>
                <c:pt idx="267">
                  <c:v>33.6374369432221</c:v>
                </c:pt>
                <c:pt idx="268">
                  <c:v>36.524632392401</c:v>
                </c:pt>
                <c:pt idx="269">
                  <c:v>26.4033487173983</c:v>
                </c:pt>
                <c:pt idx="270">
                  <c:v>45.1432864656005</c:v>
                </c:pt>
                <c:pt idx="271">
                  <c:v>41.1720510894065</c:v>
                </c:pt>
                <c:pt idx="272">
                  <c:v>37.9199313083611</c:v>
                </c:pt>
                <c:pt idx="273">
                  <c:v>40.249007191156</c:v>
                </c:pt>
                <c:pt idx="274">
                  <c:v>41.644306107116</c:v>
                </c:pt>
                <c:pt idx="275">
                  <c:v>43.5977245894601</c:v>
                </c:pt>
                <c:pt idx="276">
                  <c:v>28.0240420736289</c:v>
                </c:pt>
                <c:pt idx="277">
                  <c:v>27.2083288612214</c:v>
                </c:pt>
                <c:pt idx="278">
                  <c:v>20.0923043898251</c:v>
                </c:pt>
                <c:pt idx="279">
                  <c:v>20.1781689384995</c:v>
                </c:pt>
                <c:pt idx="280">
                  <c:v>21.10121283675</c:v>
                </c:pt>
                <c:pt idx="281">
                  <c:v>22.8829022217452</c:v>
                </c:pt>
                <c:pt idx="282">
                  <c:v>20.6504239562091</c:v>
                </c:pt>
                <c:pt idx="283">
                  <c:v>21.7988622947301</c:v>
                </c:pt>
                <c:pt idx="284">
                  <c:v>21.1119459053343</c:v>
                </c:pt>
                <c:pt idx="285">
                  <c:v>17.6129655468498</c:v>
                </c:pt>
                <c:pt idx="286">
                  <c:v>19.4590533433509</c:v>
                </c:pt>
                <c:pt idx="287">
                  <c:v>18.6326070623591</c:v>
                </c:pt>
                <c:pt idx="288">
                  <c:v>16.99044756896</c:v>
                </c:pt>
                <c:pt idx="289">
                  <c:v>13.5880648277343</c:v>
                </c:pt>
                <c:pt idx="290">
                  <c:v>16.4967264140818</c:v>
                </c:pt>
                <c:pt idx="291">
                  <c:v>18.9438660513041</c:v>
                </c:pt>
                <c:pt idx="292">
                  <c:v>20.4786948588602</c:v>
                </c:pt>
                <c:pt idx="293">
                  <c:v>19.8025115380487</c:v>
                </c:pt>
                <c:pt idx="294">
                  <c:v>20.8328861221423</c:v>
                </c:pt>
                <c:pt idx="295">
                  <c:v>25.9310936996887</c:v>
                </c:pt>
                <c:pt idx="296">
                  <c:v>26.6072770205002</c:v>
                </c:pt>
                <c:pt idx="297">
                  <c:v>28.8182891488677</c:v>
                </c:pt>
                <c:pt idx="298">
                  <c:v>31.2976279918429</c:v>
                </c:pt>
                <c:pt idx="299">
                  <c:v>33.3261779542771</c:v>
                </c:pt>
                <c:pt idx="300">
                  <c:v>41.3223140495868</c:v>
                </c:pt>
                <c:pt idx="301">
                  <c:v>48.1485456692068</c:v>
                </c:pt>
                <c:pt idx="302">
                  <c:v>46.6673822045723</c:v>
                </c:pt>
                <c:pt idx="303">
                  <c:v>47.2791671138779</c:v>
                </c:pt>
                <c:pt idx="304">
                  <c:v>62.9816464527208</c:v>
                </c:pt>
                <c:pt idx="305">
                  <c:v>55.6294944724697</c:v>
                </c:pt>
                <c:pt idx="306">
                  <c:v>58.4200923043898</c:v>
                </c:pt>
                <c:pt idx="307">
                  <c:v>63.5826982934421</c:v>
                </c:pt>
                <c:pt idx="308">
                  <c:v>67.6934635612322</c:v>
                </c:pt>
                <c:pt idx="309">
                  <c:v>66.7382204572287</c:v>
                </c:pt>
                <c:pt idx="310">
                  <c:v>70.6987227648385</c:v>
                </c:pt>
                <c:pt idx="311">
                  <c:v>74.1011055060642</c:v>
                </c:pt>
                <c:pt idx="312">
                  <c:v>70.1620693356231</c:v>
                </c:pt>
                <c:pt idx="313">
                  <c:v>73.9830417516368</c:v>
                </c:pt>
                <c:pt idx="314">
                  <c:v>79.6823011699045</c:v>
                </c:pt>
                <c:pt idx="315">
                  <c:v>85.72501878287</c:v>
                </c:pt>
                <c:pt idx="316">
                  <c:v>85.4674251368466</c:v>
                </c:pt>
                <c:pt idx="317">
                  <c:v>89.9431147365032</c:v>
                </c:pt>
                <c:pt idx="318">
                  <c:v>92.4117205108941</c:v>
                </c:pt>
                <c:pt idx="319">
                  <c:v>99.9034023827412</c:v>
                </c:pt>
                <c:pt idx="320">
                  <c:v>96.7049479446174</c:v>
                </c:pt>
                <c:pt idx="321">
                  <c:v>101.856820865085</c:v>
                </c:pt>
                <c:pt idx="322">
                  <c:v>90.5227004400558</c:v>
                </c:pt>
                <c:pt idx="323">
                  <c:v>100</c:v>
                </c:pt>
                <c:pt idx="324">
                  <c:v>100.815713212407</c:v>
                </c:pt>
                <c:pt idx="325">
                  <c:v>98.1646452720833</c:v>
                </c:pt>
                <c:pt idx="326">
                  <c:v>104.443490393904</c:v>
                </c:pt>
                <c:pt idx="327">
                  <c:v>104.679617902758</c:v>
                </c:pt>
                <c:pt idx="328">
                  <c:v>94.4402704733283</c:v>
                </c:pt>
                <c:pt idx="329">
                  <c:v>104.550821079747</c:v>
                </c:pt>
                <c:pt idx="330">
                  <c:v>105.43093270366</c:v>
                </c:pt>
                <c:pt idx="331">
                  <c:v>89.6640549533112</c:v>
                </c:pt>
                <c:pt idx="332">
                  <c:v>98.8300955243104</c:v>
                </c:pt>
                <c:pt idx="333">
                  <c:v>102.24321133412</c:v>
                </c:pt>
                <c:pt idx="334">
                  <c:v>91.8214017387571</c:v>
                </c:pt>
                <c:pt idx="335">
                  <c:v>87.0022539444027</c:v>
                </c:pt>
                <c:pt idx="336">
                  <c:v>77.1170977782548</c:v>
                </c:pt>
                <c:pt idx="337">
                  <c:v>83.7286680261887</c:v>
                </c:pt>
                <c:pt idx="338">
                  <c:v>87.5496404422024</c:v>
                </c:pt>
                <c:pt idx="339">
                  <c:v>81.1205323602018</c:v>
                </c:pt>
                <c:pt idx="340">
                  <c:v>82.1187077385425</c:v>
                </c:pt>
                <c:pt idx="341">
                  <c:v>115.283889664055</c:v>
                </c:pt>
                <c:pt idx="342">
                  <c:v>122.539444027047</c:v>
                </c:pt>
                <c:pt idx="343">
                  <c:v>117.248041214983</c:v>
                </c:pt>
                <c:pt idx="344">
                  <c:v>120.854352259311</c:v>
                </c:pt>
                <c:pt idx="345">
                  <c:v>190.179242245358</c:v>
                </c:pt>
                <c:pt idx="346">
                  <c:v>231.329827197596</c:v>
                </c:pt>
                <c:pt idx="347">
                  <c:v>236.030911237523</c:v>
                </c:pt>
                <c:pt idx="348">
                  <c:v>281.453257486315</c:v>
                </c:pt>
                <c:pt idx="349">
                  <c:v>294.064613072878</c:v>
                </c:pt>
                <c:pt idx="350">
                  <c:v>299.119888376087</c:v>
                </c:pt>
                <c:pt idx="351">
                  <c:v>319.942041429645</c:v>
                </c:pt>
                <c:pt idx="352">
                  <c:v>363.571965224858</c:v>
                </c:pt>
                <c:pt idx="353">
                  <c:v>360.7384351186</c:v>
                </c:pt>
                <c:pt idx="354">
                  <c:v>456.262745518944</c:v>
                </c:pt>
                <c:pt idx="355">
                  <c:v>483.653536546099</c:v>
                </c:pt>
                <c:pt idx="356">
                  <c:v>558.752817430504</c:v>
                </c:pt>
                <c:pt idx="357">
                  <c:v>631.362026403349</c:v>
                </c:pt>
                <c:pt idx="358">
                  <c:v>656.198347107438</c:v>
                </c:pt>
                <c:pt idx="359">
                  <c:v>748.717398304175</c:v>
                </c:pt>
                <c:pt idx="360">
                  <c:v>842.041429644735</c:v>
                </c:pt>
                <c:pt idx="361">
                  <c:v>891.714071052914</c:v>
                </c:pt>
                <c:pt idx="362">
                  <c:v>965.858108833315</c:v>
                </c:pt>
                <c:pt idx="363">
                  <c:v>1067.53246753247</c:v>
                </c:pt>
                <c:pt idx="364">
                  <c:v>1045.87313512933</c:v>
                </c:pt>
                <c:pt idx="365">
                  <c:v>1065.42878608994</c:v>
                </c:pt>
                <c:pt idx="366">
                  <c:v>1051.56166147902</c:v>
                </c:pt>
                <c:pt idx="367">
                  <c:v>1082.51583127616</c:v>
                </c:pt>
                <c:pt idx="368">
                  <c:v>1077.11709777826</c:v>
                </c:pt>
                <c:pt idx="369">
                  <c:v>1208.44692497585</c:v>
                </c:pt>
                <c:pt idx="370">
                  <c:v>1298.74423097564</c:v>
                </c:pt>
                <c:pt idx="371">
                  <c:v>1296.98400772781</c:v>
                </c:pt>
                <c:pt idx="372">
                  <c:v>1304.51862187399</c:v>
                </c:pt>
                <c:pt idx="373">
                  <c:v>1314.04958677686</c:v>
                </c:pt>
                <c:pt idx="374">
                  <c:v>1289.7391864334</c:v>
                </c:pt>
                <c:pt idx="375">
                  <c:v>1325.25491037888</c:v>
                </c:pt>
                <c:pt idx="376">
                  <c:v>1327.21906192981</c:v>
                </c:pt>
                <c:pt idx="377">
                  <c:v>1356.1554148331</c:v>
                </c:pt>
                <c:pt idx="378">
                  <c:v>1348.39540624665</c:v>
                </c:pt>
                <c:pt idx="379">
                  <c:v>1323.58055167973</c:v>
                </c:pt>
                <c:pt idx="380">
                  <c:v>1339.03617044113</c:v>
                </c:pt>
                <c:pt idx="381">
                  <c:v>1266.26596543952</c:v>
                </c:pt>
                <c:pt idx="382">
                  <c:v>1293.39916282065</c:v>
                </c:pt>
                <c:pt idx="383">
                  <c:v>1244.09144574434</c:v>
                </c:pt>
                <c:pt idx="384">
                  <c:v>1239.6050230761</c:v>
                </c:pt>
                <c:pt idx="385">
                  <c:v>1220.26403348717</c:v>
                </c:pt>
                <c:pt idx="386">
                  <c:v>1173.13512933348</c:v>
                </c:pt>
                <c:pt idx="387">
                  <c:v>1150.52055382634</c:v>
                </c:pt>
                <c:pt idx="388">
                  <c:v>1124.54652785231</c:v>
                </c:pt>
                <c:pt idx="389">
                  <c:v>1067.86519265858</c:v>
                </c:pt>
                <c:pt idx="390">
                  <c:v>1037.71600300526</c:v>
                </c:pt>
                <c:pt idx="391">
                  <c:v>1023.65568315982</c:v>
                </c:pt>
                <c:pt idx="392">
                  <c:v>968.358913813459</c:v>
                </c:pt>
                <c:pt idx="393">
                  <c:v>905.731458624021</c:v>
                </c:pt>
                <c:pt idx="394">
                  <c:v>837.329612536224</c:v>
                </c:pt>
                <c:pt idx="395">
                  <c:v>759.471933025652</c:v>
                </c:pt>
                <c:pt idx="396">
                  <c:v>719.0833959429</c:v>
                </c:pt>
                <c:pt idx="397">
                  <c:v>687.678437265214</c:v>
                </c:pt>
                <c:pt idx="398">
                  <c:v>658.935279596437</c:v>
                </c:pt>
                <c:pt idx="399">
                  <c:v>621.283675002683</c:v>
                </c:pt>
                <c:pt idx="400">
                  <c:v>592.905441665772</c:v>
                </c:pt>
                <c:pt idx="401">
                  <c:v>567.446602983793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21746784"/>
        <c:axId val="52616621"/>
      </c:lineChart>
      <c:lineChart>
        <c:grouping val="standard"/>
        <c:varyColors val="0"/>
        <c:ser>
          <c:idx val="1"/>
          <c:order val="1"/>
          <c:tx>
            <c:strRef>
              <c:f>'Macro Indexed'!$J$1</c:f>
              <c:strCache>
                <c:ptCount val="1"/>
                <c:pt idx="0">
                  <c:v>NAICS 334 Empl. Idx (Dec 2019=100)</c:v>
                </c:pt>
              </c:strCache>
            </c:strRef>
          </c:tx>
          <c:spPr>
            <a:solidFill>
              <a:srgbClr val="4d4d4d"/>
            </a:solidFill>
            <a:ln w="20160">
              <a:solidFill>
                <a:srgbClr val="4d4d4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'Macro Indexed'!$A$2:$A$403</c:f>
              <c:numCache>
                <c:formatCode>yyyy</c:formatCod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numCache>
            </c:numRef>
          </c:cat>
          <c:val>
            <c:numRef>
              <c:f>'Macro Indexed'!$J$2:$J$403</c:f>
              <c:numCache>
                <c:formatCode>0.0</c:formatCode>
                <c:ptCount val="402"/>
                <c:pt idx="0">
                  <c:v>160.76495398773</c:v>
                </c:pt>
                <c:pt idx="1">
                  <c:v>160.400690184049</c:v>
                </c:pt>
                <c:pt idx="2">
                  <c:v>160.084355828221</c:v>
                </c:pt>
                <c:pt idx="3">
                  <c:v>159.748849693252</c:v>
                </c:pt>
                <c:pt idx="4">
                  <c:v>159.231211656442</c:v>
                </c:pt>
                <c:pt idx="5">
                  <c:v>158.598542944785</c:v>
                </c:pt>
                <c:pt idx="6">
                  <c:v>157.850843558282</c:v>
                </c:pt>
                <c:pt idx="7">
                  <c:v>157.783742331288</c:v>
                </c:pt>
                <c:pt idx="8">
                  <c:v>157.572852760736</c:v>
                </c:pt>
                <c:pt idx="9">
                  <c:v>157.572852760736</c:v>
                </c:pt>
                <c:pt idx="10">
                  <c:v>157.592024539877</c:v>
                </c:pt>
                <c:pt idx="11">
                  <c:v>157.534509202454</c:v>
                </c:pt>
                <c:pt idx="12">
                  <c:v>157.687883435583</c:v>
                </c:pt>
                <c:pt idx="13">
                  <c:v>157.678297546012</c:v>
                </c:pt>
                <c:pt idx="14">
                  <c:v>157.956288343558</c:v>
                </c:pt>
                <c:pt idx="15">
                  <c:v>157.975460122699</c:v>
                </c:pt>
                <c:pt idx="16">
                  <c:v>157.802914110429</c:v>
                </c:pt>
                <c:pt idx="17">
                  <c:v>158.004217791411</c:v>
                </c:pt>
                <c:pt idx="18">
                  <c:v>157.975460122699</c:v>
                </c:pt>
                <c:pt idx="19">
                  <c:v>158.445168711656</c:v>
                </c:pt>
                <c:pt idx="20">
                  <c:v>158.742331288344</c:v>
                </c:pt>
                <c:pt idx="21">
                  <c:v>158.50268404908</c:v>
                </c:pt>
                <c:pt idx="22">
                  <c:v>158.895705521472</c:v>
                </c:pt>
                <c:pt idx="23">
                  <c:v>159.250383435583</c:v>
                </c:pt>
                <c:pt idx="24">
                  <c:v>159.451687116564</c:v>
                </c:pt>
                <c:pt idx="25">
                  <c:v>159.72009202454</c:v>
                </c:pt>
                <c:pt idx="26">
                  <c:v>159.758435582822</c:v>
                </c:pt>
                <c:pt idx="27">
                  <c:v>160.314417177914</c:v>
                </c:pt>
                <c:pt idx="28">
                  <c:v>160.678680981595</c:v>
                </c:pt>
                <c:pt idx="29">
                  <c:v>161.263420245399</c:v>
                </c:pt>
                <c:pt idx="30">
                  <c:v>161.80981595092</c:v>
                </c:pt>
                <c:pt idx="31">
                  <c:v>162.308282208589</c:v>
                </c:pt>
                <c:pt idx="32">
                  <c:v>163.305214723926</c:v>
                </c:pt>
                <c:pt idx="33">
                  <c:v>163.88995398773</c:v>
                </c:pt>
                <c:pt idx="34">
                  <c:v>164.628067484663</c:v>
                </c:pt>
                <c:pt idx="35">
                  <c:v>165.155291411043</c:v>
                </c:pt>
                <c:pt idx="36">
                  <c:v>165.749616564417</c:v>
                </c:pt>
                <c:pt idx="37">
                  <c:v>166.372699386503</c:v>
                </c:pt>
                <c:pt idx="38">
                  <c:v>166.621932515337</c:v>
                </c:pt>
                <c:pt idx="39">
                  <c:v>166.947852760736</c:v>
                </c:pt>
                <c:pt idx="40">
                  <c:v>167.264187116564</c:v>
                </c:pt>
                <c:pt idx="41">
                  <c:v>167.388803680982</c:v>
                </c:pt>
                <c:pt idx="42">
                  <c:v>167.628450920245</c:v>
                </c:pt>
                <c:pt idx="43">
                  <c:v>167.944785276074</c:v>
                </c:pt>
                <c:pt idx="44">
                  <c:v>167.963957055215</c:v>
                </c:pt>
                <c:pt idx="45">
                  <c:v>168.22277607362</c:v>
                </c:pt>
                <c:pt idx="46">
                  <c:v>168.57745398773</c:v>
                </c:pt>
                <c:pt idx="47">
                  <c:v>168.788343558282</c:v>
                </c:pt>
                <c:pt idx="48">
                  <c:v>169.008819018405</c:v>
                </c:pt>
                <c:pt idx="49">
                  <c:v>169.536042944785</c:v>
                </c:pt>
                <c:pt idx="50">
                  <c:v>170.235812883436</c:v>
                </c:pt>
                <c:pt idx="51">
                  <c:v>171.069785276074</c:v>
                </c:pt>
                <c:pt idx="52">
                  <c:v>171.70245398773</c:v>
                </c:pt>
                <c:pt idx="53">
                  <c:v>172.56518404908</c:v>
                </c:pt>
                <c:pt idx="54">
                  <c:v>173.427914110429</c:v>
                </c:pt>
                <c:pt idx="55">
                  <c:v>174.261886503068</c:v>
                </c:pt>
                <c:pt idx="56">
                  <c:v>174.616564417178</c:v>
                </c:pt>
                <c:pt idx="57">
                  <c:v>175.546395705521</c:v>
                </c:pt>
                <c:pt idx="58">
                  <c:v>175.910659509202</c:v>
                </c:pt>
                <c:pt idx="59">
                  <c:v>176.600843558282</c:v>
                </c:pt>
                <c:pt idx="60">
                  <c:v>177.195168711656</c:v>
                </c:pt>
                <c:pt idx="61">
                  <c:v>177.08013803681</c:v>
                </c:pt>
                <c:pt idx="62">
                  <c:v>177.444401840491</c:v>
                </c:pt>
                <c:pt idx="63">
                  <c:v>177.128067484663</c:v>
                </c:pt>
                <c:pt idx="64">
                  <c:v>176.955521472393</c:v>
                </c:pt>
                <c:pt idx="65">
                  <c:v>176.552914110429</c:v>
                </c:pt>
                <c:pt idx="66">
                  <c:v>175.680598159509</c:v>
                </c:pt>
                <c:pt idx="67">
                  <c:v>175.17254601227</c:v>
                </c:pt>
                <c:pt idx="68">
                  <c:v>174.549463190184</c:v>
                </c:pt>
                <c:pt idx="69">
                  <c:v>173.638803680982</c:v>
                </c:pt>
                <c:pt idx="70">
                  <c:v>172.708972392638</c:v>
                </c:pt>
                <c:pt idx="71">
                  <c:v>171.922929447853</c:v>
                </c:pt>
                <c:pt idx="72">
                  <c:v>170.973926380368</c:v>
                </c:pt>
                <c:pt idx="73">
                  <c:v>170.763036809816</c:v>
                </c:pt>
                <c:pt idx="74">
                  <c:v>170.676763803681</c:v>
                </c:pt>
                <c:pt idx="75">
                  <c:v>170.763036809816</c:v>
                </c:pt>
                <c:pt idx="76">
                  <c:v>170.743865030675</c:v>
                </c:pt>
                <c:pt idx="77">
                  <c:v>170.945168711656</c:v>
                </c:pt>
                <c:pt idx="78">
                  <c:v>170.513803680982</c:v>
                </c:pt>
                <c:pt idx="79">
                  <c:v>170.264570552147</c:v>
                </c:pt>
                <c:pt idx="80">
                  <c:v>170.619248466258</c:v>
                </c:pt>
                <c:pt idx="81">
                  <c:v>170.475460122699</c:v>
                </c:pt>
                <c:pt idx="82">
                  <c:v>170.724693251534</c:v>
                </c:pt>
                <c:pt idx="83">
                  <c:v>170.724693251534</c:v>
                </c:pt>
                <c:pt idx="84">
                  <c:v>170.868481595092</c:v>
                </c:pt>
                <c:pt idx="85">
                  <c:v>171.18481595092</c:v>
                </c:pt>
                <c:pt idx="86">
                  <c:v>171.031441717791</c:v>
                </c:pt>
                <c:pt idx="87">
                  <c:v>171.338190184049</c:v>
                </c:pt>
                <c:pt idx="88">
                  <c:v>171.817484662577</c:v>
                </c:pt>
                <c:pt idx="89">
                  <c:v>172.91027607362</c:v>
                </c:pt>
                <c:pt idx="90">
                  <c:v>175.613496932515</c:v>
                </c:pt>
                <c:pt idx="91">
                  <c:v>176.773389570552</c:v>
                </c:pt>
                <c:pt idx="92">
                  <c:v>177.032208588957</c:v>
                </c:pt>
                <c:pt idx="93">
                  <c:v>177.885352760736</c:v>
                </c:pt>
                <c:pt idx="94">
                  <c:v>178.422162576687</c:v>
                </c:pt>
                <c:pt idx="95">
                  <c:v>178.728911042945</c:v>
                </c:pt>
                <c:pt idx="96">
                  <c:v>179.553297546012</c:v>
                </c:pt>
                <c:pt idx="97">
                  <c:v>178.748082822086</c:v>
                </c:pt>
                <c:pt idx="98">
                  <c:v>177.569018404908</c:v>
                </c:pt>
                <c:pt idx="99">
                  <c:v>174.760352760736</c:v>
                </c:pt>
                <c:pt idx="100">
                  <c:v>172.114647239264</c:v>
                </c:pt>
                <c:pt idx="101">
                  <c:v>168.874616564417</c:v>
                </c:pt>
                <c:pt idx="102">
                  <c:v>165.816717791411</c:v>
                </c:pt>
                <c:pt idx="103">
                  <c:v>163.257285276074</c:v>
                </c:pt>
                <c:pt idx="104">
                  <c:v>160.889570552147</c:v>
                </c:pt>
                <c:pt idx="105">
                  <c:v>158.934049079755</c:v>
                </c:pt>
                <c:pt idx="106">
                  <c:v>156.508819018405</c:v>
                </c:pt>
                <c:pt idx="107">
                  <c:v>154.591641104295</c:v>
                </c:pt>
                <c:pt idx="108">
                  <c:v>152.300613496933</c:v>
                </c:pt>
                <c:pt idx="109">
                  <c:v>150.613496932515</c:v>
                </c:pt>
                <c:pt idx="110">
                  <c:v>149.012653374233</c:v>
                </c:pt>
                <c:pt idx="111">
                  <c:v>148.054064417178</c:v>
                </c:pt>
                <c:pt idx="112">
                  <c:v>146.712039877301</c:v>
                </c:pt>
                <c:pt idx="113">
                  <c:v>145.274156441718</c:v>
                </c:pt>
                <c:pt idx="114">
                  <c:v>143.92254601227</c:v>
                </c:pt>
                <c:pt idx="115">
                  <c:v>142.082055214724</c:v>
                </c:pt>
                <c:pt idx="116">
                  <c:v>140.778374233129</c:v>
                </c:pt>
                <c:pt idx="117">
                  <c:v>139.810199386503</c:v>
                </c:pt>
                <c:pt idx="118">
                  <c:v>138.257285276074</c:v>
                </c:pt>
                <c:pt idx="119">
                  <c:v>137.116564417178</c:v>
                </c:pt>
                <c:pt idx="120">
                  <c:v>135.352760736196</c:v>
                </c:pt>
                <c:pt idx="121">
                  <c:v>134.02032208589</c:v>
                </c:pt>
                <c:pt idx="122">
                  <c:v>133.186349693252</c:v>
                </c:pt>
                <c:pt idx="123">
                  <c:v>131.930598159509</c:v>
                </c:pt>
                <c:pt idx="124">
                  <c:v>130.703604294479</c:v>
                </c:pt>
                <c:pt idx="125">
                  <c:v>129.754601226994</c:v>
                </c:pt>
                <c:pt idx="126">
                  <c:v>128.508435582822</c:v>
                </c:pt>
                <c:pt idx="127">
                  <c:v>127.808665644172</c:v>
                </c:pt>
                <c:pt idx="128">
                  <c:v>127.367714723926</c:v>
                </c:pt>
                <c:pt idx="129">
                  <c:v>127.022622699386</c:v>
                </c:pt>
                <c:pt idx="130">
                  <c:v>126.811733128834</c:v>
                </c:pt>
                <c:pt idx="131">
                  <c:v>126.418711656442</c:v>
                </c:pt>
                <c:pt idx="132">
                  <c:v>126.437883435583</c:v>
                </c:pt>
                <c:pt idx="133">
                  <c:v>126.399539877301</c:v>
                </c:pt>
                <c:pt idx="134">
                  <c:v>126.5625</c:v>
                </c:pt>
                <c:pt idx="135">
                  <c:v>126.610429447853</c:v>
                </c:pt>
                <c:pt idx="136">
                  <c:v>127.051380368098</c:v>
                </c:pt>
                <c:pt idx="137">
                  <c:v>126.926763803681</c:v>
                </c:pt>
                <c:pt idx="138">
                  <c:v>127.319785276074</c:v>
                </c:pt>
                <c:pt idx="139">
                  <c:v>127.338957055215</c:v>
                </c:pt>
                <c:pt idx="140">
                  <c:v>127.243098159509</c:v>
                </c:pt>
                <c:pt idx="141">
                  <c:v>126.91717791411</c:v>
                </c:pt>
                <c:pt idx="142">
                  <c:v>126.437883435583</c:v>
                </c:pt>
                <c:pt idx="143">
                  <c:v>126.03527607362</c:v>
                </c:pt>
                <c:pt idx="144">
                  <c:v>126.428297546012</c:v>
                </c:pt>
                <c:pt idx="145">
                  <c:v>126.303680981595</c:v>
                </c:pt>
                <c:pt idx="146">
                  <c:v>126.03527607362</c:v>
                </c:pt>
                <c:pt idx="147">
                  <c:v>126.006518404908</c:v>
                </c:pt>
                <c:pt idx="148">
                  <c:v>126.006518404908</c:v>
                </c:pt>
                <c:pt idx="149">
                  <c:v>126.111963190184</c:v>
                </c:pt>
                <c:pt idx="150">
                  <c:v>126.322852760736</c:v>
                </c:pt>
                <c:pt idx="151">
                  <c:v>126.150306748466</c:v>
                </c:pt>
                <c:pt idx="152">
                  <c:v>125.987346625767</c:v>
                </c:pt>
                <c:pt idx="153">
                  <c:v>125.977760736196</c:v>
                </c:pt>
                <c:pt idx="154">
                  <c:v>125.680598159509</c:v>
                </c:pt>
                <c:pt idx="155">
                  <c:v>125.325920245399</c:v>
                </c:pt>
                <c:pt idx="156">
                  <c:v>124.875383435583</c:v>
                </c:pt>
                <c:pt idx="157">
                  <c:v>125.35467791411</c:v>
                </c:pt>
                <c:pt idx="158">
                  <c:v>125.201303680982</c:v>
                </c:pt>
                <c:pt idx="159">
                  <c:v>125.613496932515</c:v>
                </c:pt>
                <c:pt idx="160">
                  <c:v>125.402607361963</c:v>
                </c:pt>
                <c:pt idx="161">
                  <c:v>125.776457055215</c:v>
                </c:pt>
                <c:pt idx="162">
                  <c:v>125.258819018405</c:v>
                </c:pt>
                <c:pt idx="163">
                  <c:v>125.143788343558</c:v>
                </c:pt>
                <c:pt idx="164">
                  <c:v>124.769938650307</c:v>
                </c:pt>
                <c:pt idx="165">
                  <c:v>124.338573619632</c:v>
                </c:pt>
                <c:pt idx="166">
                  <c:v>124.070168711656</c:v>
                </c:pt>
                <c:pt idx="167">
                  <c:v>123.696319018405</c:v>
                </c:pt>
                <c:pt idx="168">
                  <c:v>123.677147239264</c:v>
                </c:pt>
                <c:pt idx="169">
                  <c:v>123.4375</c:v>
                </c:pt>
                <c:pt idx="170">
                  <c:v>122.469325153374</c:v>
                </c:pt>
                <c:pt idx="171">
                  <c:v>121.865414110429</c:v>
                </c:pt>
                <c:pt idx="172">
                  <c:v>121.70245398773</c:v>
                </c:pt>
                <c:pt idx="173">
                  <c:v>121.338190184049</c:v>
                </c:pt>
                <c:pt idx="174">
                  <c:v>121.136886503067</c:v>
                </c:pt>
                <c:pt idx="175">
                  <c:v>120.715107361963</c:v>
                </c:pt>
                <c:pt idx="176">
                  <c:v>120.245398773006</c:v>
                </c:pt>
                <c:pt idx="177">
                  <c:v>119.871549079755</c:v>
                </c:pt>
                <c:pt idx="178">
                  <c:v>119.986579754601</c:v>
                </c:pt>
                <c:pt idx="179">
                  <c:v>119.842791411043</c:v>
                </c:pt>
                <c:pt idx="180">
                  <c:v>119.881134969325</c:v>
                </c:pt>
                <c:pt idx="181">
                  <c:v>119.536042944785</c:v>
                </c:pt>
                <c:pt idx="182">
                  <c:v>119.651073619632</c:v>
                </c:pt>
                <c:pt idx="183">
                  <c:v>119.44976993865</c:v>
                </c:pt>
                <c:pt idx="184">
                  <c:v>119.114263803681</c:v>
                </c:pt>
                <c:pt idx="185">
                  <c:v>118.644555214724</c:v>
                </c:pt>
                <c:pt idx="186">
                  <c:v>118.347392638037</c:v>
                </c:pt>
                <c:pt idx="187">
                  <c:v>118.356978527607</c:v>
                </c:pt>
                <c:pt idx="188">
                  <c:v>118.155674846626</c:v>
                </c:pt>
                <c:pt idx="189">
                  <c:v>117.417561349693</c:v>
                </c:pt>
                <c:pt idx="190">
                  <c:v>116.554831288344</c:v>
                </c:pt>
                <c:pt idx="191">
                  <c:v>115.548312883436</c:v>
                </c:pt>
                <c:pt idx="192">
                  <c:v>114.465107361963</c:v>
                </c:pt>
                <c:pt idx="193">
                  <c:v>112.710889570552</c:v>
                </c:pt>
                <c:pt idx="194">
                  <c:v>111.63726993865</c:v>
                </c:pt>
                <c:pt idx="195">
                  <c:v>110.093941717791</c:v>
                </c:pt>
                <c:pt idx="196">
                  <c:v>108.473926380368</c:v>
                </c:pt>
                <c:pt idx="197">
                  <c:v>107.093558282209</c:v>
                </c:pt>
                <c:pt idx="198">
                  <c:v>106.345858895706</c:v>
                </c:pt>
                <c:pt idx="199">
                  <c:v>105.416027607362</c:v>
                </c:pt>
                <c:pt idx="200">
                  <c:v>105.090107361963</c:v>
                </c:pt>
                <c:pt idx="201">
                  <c:v>104.572469325153</c:v>
                </c:pt>
                <c:pt idx="202">
                  <c:v>104.33282208589</c:v>
                </c:pt>
                <c:pt idx="203">
                  <c:v>103.863113496933</c:v>
                </c:pt>
                <c:pt idx="204">
                  <c:v>103.700153374233</c:v>
                </c:pt>
                <c:pt idx="205">
                  <c:v>103.594708588957</c:v>
                </c:pt>
                <c:pt idx="206">
                  <c:v>103.64263803681</c:v>
                </c:pt>
                <c:pt idx="207">
                  <c:v>103.364647239264</c:v>
                </c:pt>
                <c:pt idx="208">
                  <c:v>103.441334355828</c:v>
                </c:pt>
                <c:pt idx="209">
                  <c:v>103.374233128834</c:v>
                </c:pt>
                <c:pt idx="210">
                  <c:v>103.518021472393</c:v>
                </c:pt>
                <c:pt idx="211">
                  <c:v>103.527607361963</c:v>
                </c:pt>
                <c:pt idx="212">
                  <c:v>103.527607361963</c:v>
                </c:pt>
                <c:pt idx="213">
                  <c:v>103.450920245399</c:v>
                </c:pt>
                <c:pt idx="214">
                  <c:v>103.556365030675</c:v>
                </c:pt>
                <c:pt idx="215">
                  <c:v>103.757668711656</c:v>
                </c:pt>
                <c:pt idx="216">
                  <c:v>104.112346625767</c:v>
                </c:pt>
                <c:pt idx="217">
                  <c:v>104.054831288344</c:v>
                </c:pt>
                <c:pt idx="218">
                  <c:v>104.112346625767</c:v>
                </c:pt>
                <c:pt idx="219">
                  <c:v>104.33282208589</c:v>
                </c:pt>
                <c:pt idx="220">
                  <c:v>104.16027607362</c:v>
                </c:pt>
                <c:pt idx="221">
                  <c:v>104.179447852761</c:v>
                </c:pt>
                <c:pt idx="222">
                  <c:v>104.275306748466</c:v>
                </c:pt>
                <c:pt idx="223">
                  <c:v>104.409509202454</c:v>
                </c:pt>
                <c:pt idx="224">
                  <c:v>104.390337423313</c:v>
                </c:pt>
                <c:pt idx="225">
                  <c:v>104.198619631902</c:v>
                </c:pt>
                <c:pt idx="226">
                  <c:v>103.786426380368</c:v>
                </c:pt>
                <c:pt idx="227">
                  <c:v>103.661809815951</c:v>
                </c:pt>
                <c:pt idx="228">
                  <c:v>103.585122699386</c:v>
                </c:pt>
                <c:pt idx="229">
                  <c:v>103.565950920245</c:v>
                </c:pt>
                <c:pt idx="230">
                  <c:v>103.546779141104</c:v>
                </c:pt>
                <c:pt idx="231">
                  <c:v>103.30713190184</c:v>
                </c:pt>
                <c:pt idx="232">
                  <c:v>103.240030674847</c:v>
                </c:pt>
                <c:pt idx="233">
                  <c:v>102.904524539877</c:v>
                </c:pt>
                <c:pt idx="234">
                  <c:v>102.693634969325</c:v>
                </c:pt>
                <c:pt idx="235">
                  <c:v>102.233512269939</c:v>
                </c:pt>
                <c:pt idx="236">
                  <c:v>101.466641104294</c:v>
                </c:pt>
                <c:pt idx="237">
                  <c:v>101.543328220859</c:v>
                </c:pt>
                <c:pt idx="238">
                  <c:v>101.03527607362</c:v>
                </c:pt>
                <c:pt idx="239">
                  <c:v>101.111963190184</c:v>
                </c:pt>
                <c:pt idx="240">
                  <c:v>100.949003067485</c:v>
                </c:pt>
                <c:pt idx="241">
                  <c:v>100.757285276074</c:v>
                </c:pt>
                <c:pt idx="242">
                  <c:v>100.440950920245</c:v>
                </c:pt>
                <c:pt idx="243">
                  <c:v>100.35467791411</c:v>
                </c:pt>
                <c:pt idx="244">
                  <c:v>100.268404907975</c:v>
                </c:pt>
                <c:pt idx="245">
                  <c:v>100.268404907975</c:v>
                </c:pt>
                <c:pt idx="246">
                  <c:v>99.9712423312884</c:v>
                </c:pt>
                <c:pt idx="247">
                  <c:v>99.8657975460123</c:v>
                </c:pt>
                <c:pt idx="248">
                  <c:v>99.8849693251534</c:v>
                </c:pt>
                <c:pt idx="249">
                  <c:v>99.4344325153374</c:v>
                </c:pt>
                <c:pt idx="250">
                  <c:v>99.3002300613497</c:v>
                </c:pt>
                <c:pt idx="251">
                  <c:v>98.8401073619632</c:v>
                </c:pt>
                <c:pt idx="252">
                  <c:v>98.523773006135</c:v>
                </c:pt>
                <c:pt idx="253">
                  <c:v>98.3128834355828</c:v>
                </c:pt>
                <c:pt idx="254">
                  <c:v>98.3991564417178</c:v>
                </c:pt>
                <c:pt idx="255">
                  <c:v>98.0636503067485</c:v>
                </c:pt>
                <c:pt idx="256">
                  <c:v>97.9102760736196</c:v>
                </c:pt>
                <c:pt idx="257">
                  <c:v>97.9294478527607</c:v>
                </c:pt>
                <c:pt idx="258">
                  <c:v>98.0061349693252</c:v>
                </c:pt>
                <c:pt idx="259">
                  <c:v>98.0061349693252</c:v>
                </c:pt>
                <c:pt idx="260">
                  <c:v>98.159509202454</c:v>
                </c:pt>
                <c:pt idx="261">
                  <c:v>98.2074386503067</c:v>
                </c:pt>
                <c:pt idx="262">
                  <c:v>98.2553680981595</c:v>
                </c:pt>
                <c:pt idx="263">
                  <c:v>98.3128834355828</c:v>
                </c:pt>
                <c:pt idx="264">
                  <c:v>98.3608128834356</c:v>
                </c:pt>
                <c:pt idx="265">
                  <c:v>98.5046012269939</c:v>
                </c:pt>
                <c:pt idx="266">
                  <c:v>98.3991564417178</c:v>
                </c:pt>
                <c:pt idx="267">
                  <c:v>98.4854294478528</c:v>
                </c:pt>
                <c:pt idx="268">
                  <c:v>98.5046012269939</c:v>
                </c:pt>
                <c:pt idx="269">
                  <c:v>98.4470858895705</c:v>
                </c:pt>
                <c:pt idx="270">
                  <c:v>98.5429447852761</c:v>
                </c:pt>
                <c:pt idx="271">
                  <c:v>98.6004601226994</c:v>
                </c:pt>
                <c:pt idx="272">
                  <c:v>98.3895705521473</c:v>
                </c:pt>
                <c:pt idx="273">
                  <c:v>98.3224693251534</c:v>
                </c:pt>
                <c:pt idx="274">
                  <c:v>97.603527607362</c:v>
                </c:pt>
                <c:pt idx="275">
                  <c:v>97.7569018404908</c:v>
                </c:pt>
                <c:pt idx="276">
                  <c:v>98.3032975460123</c:v>
                </c:pt>
                <c:pt idx="277">
                  <c:v>98.3032975460123</c:v>
                </c:pt>
                <c:pt idx="278">
                  <c:v>98.1211656441718</c:v>
                </c:pt>
                <c:pt idx="279">
                  <c:v>98.0636503067485</c:v>
                </c:pt>
                <c:pt idx="280">
                  <c:v>98.1019938650307</c:v>
                </c:pt>
                <c:pt idx="281">
                  <c:v>97.9102760736196</c:v>
                </c:pt>
                <c:pt idx="282">
                  <c:v>97.4789110429448</c:v>
                </c:pt>
                <c:pt idx="283">
                  <c:v>97.4693251533742</c:v>
                </c:pt>
                <c:pt idx="284">
                  <c:v>97.2200920245399</c:v>
                </c:pt>
                <c:pt idx="285">
                  <c:v>96.9804447852761</c:v>
                </c:pt>
                <c:pt idx="286">
                  <c:v>96.8654141104295</c:v>
                </c:pt>
                <c:pt idx="287">
                  <c:v>96.7503834355828</c:v>
                </c:pt>
                <c:pt idx="288">
                  <c:v>96.3861196319018</c:v>
                </c:pt>
                <c:pt idx="289">
                  <c:v>96.3669478527607</c:v>
                </c:pt>
                <c:pt idx="290">
                  <c:v>96.424463190184</c:v>
                </c:pt>
                <c:pt idx="291">
                  <c:v>96.424463190184</c:v>
                </c:pt>
                <c:pt idx="292">
                  <c:v>96.2519171779141</c:v>
                </c:pt>
                <c:pt idx="293">
                  <c:v>96.2806748466258</c:v>
                </c:pt>
                <c:pt idx="294">
                  <c:v>96.1273006134969</c:v>
                </c:pt>
                <c:pt idx="295">
                  <c:v>96.3094325153374</c:v>
                </c:pt>
                <c:pt idx="296">
                  <c:v>96.6065950920245</c:v>
                </c:pt>
                <c:pt idx="297">
                  <c:v>96.8366564417178</c:v>
                </c:pt>
                <c:pt idx="298">
                  <c:v>96.9708588957055</c:v>
                </c:pt>
                <c:pt idx="299">
                  <c:v>97.2296779141104</c:v>
                </c:pt>
                <c:pt idx="300">
                  <c:v>97.0379601226994</c:v>
                </c:pt>
                <c:pt idx="301">
                  <c:v>97.0571319018405</c:v>
                </c:pt>
                <c:pt idx="302">
                  <c:v>97.2776073619632</c:v>
                </c:pt>
                <c:pt idx="303">
                  <c:v>97.3542944785276</c:v>
                </c:pt>
                <c:pt idx="304">
                  <c:v>97.517254601227</c:v>
                </c:pt>
                <c:pt idx="305">
                  <c:v>97.7377300613497</c:v>
                </c:pt>
                <c:pt idx="306">
                  <c:v>97.881518404908</c:v>
                </c:pt>
                <c:pt idx="307">
                  <c:v>97.8335889570552</c:v>
                </c:pt>
                <c:pt idx="308">
                  <c:v>97.8623466257669</c:v>
                </c:pt>
                <c:pt idx="309">
                  <c:v>98.0828220858896</c:v>
                </c:pt>
                <c:pt idx="310">
                  <c:v>98.2170245398773</c:v>
                </c:pt>
                <c:pt idx="311">
                  <c:v>98.5525306748466</c:v>
                </c:pt>
                <c:pt idx="312">
                  <c:v>98.9167944785276</c:v>
                </c:pt>
                <c:pt idx="313">
                  <c:v>99.079754601227</c:v>
                </c:pt>
                <c:pt idx="314">
                  <c:v>99.1276840490798</c:v>
                </c:pt>
                <c:pt idx="315">
                  <c:v>99.1372699386503</c:v>
                </c:pt>
                <c:pt idx="316">
                  <c:v>99.0126533742331</c:v>
                </c:pt>
                <c:pt idx="317">
                  <c:v>99.4152607361963</c:v>
                </c:pt>
                <c:pt idx="318">
                  <c:v>99.5973926380368</c:v>
                </c:pt>
                <c:pt idx="319">
                  <c:v>99.7603527607362</c:v>
                </c:pt>
                <c:pt idx="320">
                  <c:v>99.913726993865</c:v>
                </c:pt>
                <c:pt idx="321">
                  <c:v>99.8274539877301</c:v>
                </c:pt>
                <c:pt idx="322">
                  <c:v>99.9520705521473</c:v>
                </c:pt>
                <c:pt idx="323">
                  <c:v>100</c:v>
                </c:pt>
                <c:pt idx="324">
                  <c:v>99.9424846625767</c:v>
                </c:pt>
                <c:pt idx="325">
                  <c:v>99.8753834355828</c:v>
                </c:pt>
                <c:pt idx="326">
                  <c:v>99.8657975460123</c:v>
                </c:pt>
                <c:pt idx="327">
                  <c:v>98.3032975460123</c:v>
                </c:pt>
                <c:pt idx="328">
                  <c:v>97.603527607362</c:v>
                </c:pt>
                <c:pt idx="329">
                  <c:v>98.1019938650307</c:v>
                </c:pt>
                <c:pt idx="330">
                  <c:v>97.5555981595092</c:v>
                </c:pt>
                <c:pt idx="331">
                  <c:v>97.2584355828221</c:v>
                </c:pt>
                <c:pt idx="332">
                  <c:v>97.1817484662577</c:v>
                </c:pt>
                <c:pt idx="333">
                  <c:v>97.1242331288344</c:v>
                </c:pt>
                <c:pt idx="334">
                  <c:v>96.9421012269939</c:v>
                </c:pt>
                <c:pt idx="335">
                  <c:v>96.8270705521472</c:v>
                </c:pt>
                <c:pt idx="336">
                  <c:v>96.6928680981595</c:v>
                </c:pt>
                <c:pt idx="337">
                  <c:v>96.9421012269939</c:v>
                </c:pt>
                <c:pt idx="338">
                  <c:v>97.1050613496932</c:v>
                </c:pt>
                <c:pt idx="339">
                  <c:v>97.1817484662577</c:v>
                </c:pt>
                <c:pt idx="340">
                  <c:v>97.3159509202454</c:v>
                </c:pt>
                <c:pt idx="341">
                  <c:v>97.1625766871166</c:v>
                </c:pt>
                <c:pt idx="342">
                  <c:v>97.4118098159509</c:v>
                </c:pt>
                <c:pt idx="343">
                  <c:v>97.4980828220859</c:v>
                </c:pt>
                <c:pt idx="344">
                  <c:v>98.0636503067485</c:v>
                </c:pt>
                <c:pt idx="345">
                  <c:v>98.2841257668712</c:v>
                </c:pt>
                <c:pt idx="346">
                  <c:v>98.1019938650307</c:v>
                </c:pt>
                <c:pt idx="347">
                  <c:v>98.3703987730061</c:v>
                </c:pt>
                <c:pt idx="348">
                  <c:v>98.6004601226994</c:v>
                </c:pt>
                <c:pt idx="349">
                  <c:v>98.8209355828221</c:v>
                </c:pt>
                <c:pt idx="350">
                  <c:v>98.8976226993865</c:v>
                </c:pt>
                <c:pt idx="351">
                  <c:v>99.2906441717791</c:v>
                </c:pt>
                <c:pt idx="352">
                  <c:v>99.8274539877301</c:v>
                </c:pt>
                <c:pt idx="353">
                  <c:v>99.9328987730061</c:v>
                </c:pt>
                <c:pt idx="354">
                  <c:v>100.239647239264</c:v>
                </c:pt>
                <c:pt idx="355">
                  <c:v>100.929831288344</c:v>
                </c:pt>
                <c:pt idx="356">
                  <c:v>100.968174846626</c:v>
                </c:pt>
                <c:pt idx="357">
                  <c:v>101.265337423313</c:v>
                </c:pt>
                <c:pt idx="358">
                  <c:v>101.476226993865</c:v>
                </c:pt>
                <c:pt idx="359">
                  <c:v>101.629601226994</c:v>
                </c:pt>
                <c:pt idx="360">
                  <c:v>101.677530674847</c:v>
                </c:pt>
                <c:pt idx="361">
                  <c:v>101.91717791411</c:v>
                </c:pt>
                <c:pt idx="362">
                  <c:v>101.543328220859</c:v>
                </c:pt>
                <c:pt idx="363">
                  <c:v>101.620015337423</c:v>
                </c:pt>
                <c:pt idx="364">
                  <c:v>101.38995398773</c:v>
                </c:pt>
                <c:pt idx="365">
                  <c:v>101.322852760736</c:v>
                </c:pt>
                <c:pt idx="366">
                  <c:v>101.198236196319</c:v>
                </c:pt>
                <c:pt idx="367">
                  <c:v>100.843558282209</c:v>
                </c:pt>
                <c:pt idx="368">
                  <c:v>100.412193251534</c:v>
                </c:pt>
                <c:pt idx="369">
                  <c:v>99.9712423312884</c:v>
                </c:pt>
                <c:pt idx="370">
                  <c:v>99.9233128834356</c:v>
                </c:pt>
                <c:pt idx="371">
                  <c:v>99.9808282208589</c:v>
                </c:pt>
                <c:pt idx="372">
                  <c:v>99.9041411042945</c:v>
                </c:pt>
                <c:pt idx="373">
                  <c:v>99.4344325153374</c:v>
                </c:pt>
                <c:pt idx="374">
                  <c:v>98.8592791411043</c:v>
                </c:pt>
                <c:pt idx="375">
                  <c:v>98.6675613496932</c:v>
                </c:pt>
                <c:pt idx="376">
                  <c:v>98.6483895705521</c:v>
                </c:pt>
                <c:pt idx="377">
                  <c:v>98.4854294478528</c:v>
                </c:pt>
                <c:pt idx="378">
                  <c:v>98.3128834355828</c:v>
                </c:pt>
                <c:pt idx="379">
                  <c:v>98.0157208588957</c:v>
                </c:pt>
                <c:pt idx="380">
                  <c:v>97.9486196319018</c:v>
                </c:pt>
                <c:pt idx="381">
                  <c:v>97.7185582822086</c:v>
                </c:pt>
                <c:pt idx="382">
                  <c:v>97.4022239263804</c:v>
                </c:pt>
                <c:pt idx="383">
                  <c:v>96.9325153374233</c:v>
                </c:pt>
                <c:pt idx="384">
                  <c:v>96.5874233128834</c:v>
                </c:pt>
                <c:pt idx="385">
                  <c:v>96.405291411043</c:v>
                </c:pt>
                <c:pt idx="386">
                  <c:v>96.3957055214724</c:v>
                </c:pt>
                <c:pt idx="387">
                  <c:v>96.0218558282209</c:v>
                </c:pt>
                <c:pt idx="388">
                  <c:v>95.9259969325153</c:v>
                </c:pt>
                <c:pt idx="389">
                  <c:v>95.5713190184049</c:v>
                </c:pt>
                <c:pt idx="390">
                  <c:v>95.4562883435583</c:v>
                </c:pt>
                <c:pt idx="391">
                  <c:v>95.3796012269939</c:v>
                </c:pt>
                <c:pt idx="392">
                  <c:v>95.2549846625767</c:v>
                </c:pt>
                <c:pt idx="393">
                  <c:v>94.9674079754601</c:v>
                </c:pt>
                <c:pt idx="394">
                  <c:v>94.8332055214724</c:v>
                </c:pt>
                <c:pt idx="395">
                  <c:v>94.8523773006135</c:v>
                </c:pt>
                <c:pt idx="396">
                  <c:v>94.7373466257669</c:v>
                </c:pt>
                <c:pt idx="397">
                  <c:v>94.6894171779141</c:v>
                </c:pt>
                <c:pt idx="398">
                  <c:v>94.8523773006135</c:v>
                </c:pt>
                <c:pt idx="399">
                  <c:v>95.1495398773006</c:v>
                </c:pt>
                <c:pt idx="400">
                  <c:v>95.2741564417178</c:v>
                </c:pt>
                <c:pt idx="401">
                  <c:v>95.3891871165644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'Macro Indexed'!L1</c:f>
              <c:strCache>
                <c:ptCount val="1"/>
                <c:pt idx="0">
                  <c:v>NAICS 334 IP Idx (Dec 2019=100)</c:v>
                </c:pt>
              </c:strCache>
            </c:strRef>
          </c:tx>
          <c:spPr>
            <a:solidFill>
              <a:srgbClr val="1f5c99"/>
            </a:solidFill>
            <a:ln w="20160">
              <a:solidFill>
                <a:srgbClr val="1f5c9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'Macro Indexed'!$A$2:$A$403</c:f>
              <c:numCache>
                <c:formatCode>yyyy</c:formatCode>
                <c:ptCount val="402"/>
                <c:pt idx="0">
                  <c:v>33970</c:v>
                </c:pt>
                <c:pt idx="1">
                  <c:v>34001</c:v>
                </c:pt>
                <c:pt idx="2">
                  <c:v>34029</c:v>
                </c:pt>
                <c:pt idx="3">
                  <c:v>34060</c:v>
                </c:pt>
                <c:pt idx="4">
                  <c:v>34090</c:v>
                </c:pt>
                <c:pt idx="5">
                  <c:v>34121</c:v>
                </c:pt>
                <c:pt idx="6">
                  <c:v>34151</c:v>
                </c:pt>
                <c:pt idx="7">
                  <c:v>34182</c:v>
                </c:pt>
                <c:pt idx="8">
                  <c:v>34213</c:v>
                </c:pt>
                <c:pt idx="9">
                  <c:v>34243</c:v>
                </c:pt>
                <c:pt idx="10">
                  <c:v>34274</c:v>
                </c:pt>
                <c:pt idx="11">
                  <c:v>34304</c:v>
                </c:pt>
                <c:pt idx="12">
                  <c:v>34335</c:v>
                </c:pt>
                <c:pt idx="13">
                  <c:v>34366</c:v>
                </c:pt>
                <c:pt idx="14">
                  <c:v>34394</c:v>
                </c:pt>
                <c:pt idx="15">
                  <c:v>34425</c:v>
                </c:pt>
                <c:pt idx="16">
                  <c:v>34455</c:v>
                </c:pt>
                <c:pt idx="17">
                  <c:v>34486</c:v>
                </c:pt>
                <c:pt idx="18">
                  <c:v>34516</c:v>
                </c:pt>
                <c:pt idx="19">
                  <c:v>34547</c:v>
                </c:pt>
                <c:pt idx="20">
                  <c:v>34578</c:v>
                </c:pt>
                <c:pt idx="21">
                  <c:v>34608</c:v>
                </c:pt>
                <c:pt idx="22">
                  <c:v>34639</c:v>
                </c:pt>
                <c:pt idx="23">
                  <c:v>34669</c:v>
                </c:pt>
                <c:pt idx="24">
                  <c:v>34700</c:v>
                </c:pt>
                <c:pt idx="25">
                  <c:v>34731</c:v>
                </c:pt>
                <c:pt idx="26">
                  <c:v>34759</c:v>
                </c:pt>
                <c:pt idx="27">
                  <c:v>34790</c:v>
                </c:pt>
                <c:pt idx="28">
                  <c:v>34820</c:v>
                </c:pt>
                <c:pt idx="29">
                  <c:v>34851</c:v>
                </c:pt>
                <c:pt idx="30">
                  <c:v>34881</c:v>
                </c:pt>
                <c:pt idx="31">
                  <c:v>34912</c:v>
                </c:pt>
                <c:pt idx="32">
                  <c:v>34943</c:v>
                </c:pt>
                <c:pt idx="33">
                  <c:v>34973</c:v>
                </c:pt>
                <c:pt idx="34">
                  <c:v>35004</c:v>
                </c:pt>
                <c:pt idx="35">
                  <c:v>35034</c:v>
                </c:pt>
                <c:pt idx="36">
                  <c:v>35065</c:v>
                </c:pt>
                <c:pt idx="37">
                  <c:v>35096</c:v>
                </c:pt>
                <c:pt idx="38">
                  <c:v>35125</c:v>
                </c:pt>
                <c:pt idx="39">
                  <c:v>35156</c:v>
                </c:pt>
                <c:pt idx="40">
                  <c:v>35186</c:v>
                </c:pt>
                <c:pt idx="41">
                  <c:v>35217</c:v>
                </c:pt>
                <c:pt idx="42">
                  <c:v>35247</c:v>
                </c:pt>
                <c:pt idx="43">
                  <c:v>35278</c:v>
                </c:pt>
                <c:pt idx="44">
                  <c:v>35309</c:v>
                </c:pt>
                <c:pt idx="45">
                  <c:v>35339</c:v>
                </c:pt>
                <c:pt idx="46">
                  <c:v>35370</c:v>
                </c:pt>
                <c:pt idx="47">
                  <c:v>35400</c:v>
                </c:pt>
                <c:pt idx="48">
                  <c:v>35431</c:v>
                </c:pt>
                <c:pt idx="49">
                  <c:v>35462</c:v>
                </c:pt>
                <c:pt idx="50">
                  <c:v>35490</c:v>
                </c:pt>
                <c:pt idx="51">
                  <c:v>35521</c:v>
                </c:pt>
                <c:pt idx="52">
                  <c:v>35551</c:v>
                </c:pt>
                <c:pt idx="53">
                  <c:v>35582</c:v>
                </c:pt>
                <c:pt idx="54">
                  <c:v>35612</c:v>
                </c:pt>
                <c:pt idx="55">
                  <c:v>35643</c:v>
                </c:pt>
                <c:pt idx="56">
                  <c:v>35674</c:v>
                </c:pt>
                <c:pt idx="57">
                  <c:v>35704</c:v>
                </c:pt>
                <c:pt idx="58">
                  <c:v>35735</c:v>
                </c:pt>
                <c:pt idx="59">
                  <c:v>35765</c:v>
                </c:pt>
                <c:pt idx="60">
                  <c:v>35796</c:v>
                </c:pt>
                <c:pt idx="61">
                  <c:v>35827</c:v>
                </c:pt>
                <c:pt idx="62">
                  <c:v>35855</c:v>
                </c:pt>
                <c:pt idx="63">
                  <c:v>35886</c:v>
                </c:pt>
                <c:pt idx="64">
                  <c:v>35916</c:v>
                </c:pt>
                <c:pt idx="65">
                  <c:v>35947</c:v>
                </c:pt>
                <c:pt idx="66">
                  <c:v>35977</c:v>
                </c:pt>
                <c:pt idx="67">
                  <c:v>36008</c:v>
                </c:pt>
                <c:pt idx="68">
                  <c:v>36039</c:v>
                </c:pt>
                <c:pt idx="69">
                  <c:v>36069</c:v>
                </c:pt>
                <c:pt idx="70">
                  <c:v>36100</c:v>
                </c:pt>
                <c:pt idx="71">
                  <c:v>36130</c:v>
                </c:pt>
                <c:pt idx="72">
                  <c:v>36161</c:v>
                </c:pt>
                <c:pt idx="73">
                  <c:v>36192</c:v>
                </c:pt>
                <c:pt idx="74">
                  <c:v>36220</c:v>
                </c:pt>
                <c:pt idx="75">
                  <c:v>36251</c:v>
                </c:pt>
                <c:pt idx="76">
                  <c:v>36281</c:v>
                </c:pt>
                <c:pt idx="77">
                  <c:v>36312</c:v>
                </c:pt>
                <c:pt idx="78">
                  <c:v>36342</c:v>
                </c:pt>
                <c:pt idx="79">
                  <c:v>36373</c:v>
                </c:pt>
                <c:pt idx="80">
                  <c:v>36404</c:v>
                </c:pt>
                <c:pt idx="81">
                  <c:v>36434</c:v>
                </c:pt>
                <c:pt idx="82">
                  <c:v>36465</c:v>
                </c:pt>
                <c:pt idx="83">
                  <c:v>36495</c:v>
                </c:pt>
                <c:pt idx="84">
                  <c:v>36526</c:v>
                </c:pt>
                <c:pt idx="85">
                  <c:v>36557</c:v>
                </c:pt>
                <c:pt idx="86">
                  <c:v>36586</c:v>
                </c:pt>
                <c:pt idx="87">
                  <c:v>36617</c:v>
                </c:pt>
                <c:pt idx="88">
                  <c:v>36647</c:v>
                </c:pt>
                <c:pt idx="89">
                  <c:v>36678</c:v>
                </c:pt>
                <c:pt idx="90">
                  <c:v>36708</c:v>
                </c:pt>
                <c:pt idx="91">
                  <c:v>36739</c:v>
                </c:pt>
                <c:pt idx="92">
                  <c:v>36770</c:v>
                </c:pt>
                <c:pt idx="93">
                  <c:v>36800</c:v>
                </c:pt>
                <c:pt idx="94">
                  <c:v>36831</c:v>
                </c:pt>
                <c:pt idx="95">
                  <c:v>36861</c:v>
                </c:pt>
                <c:pt idx="96">
                  <c:v>36892</c:v>
                </c:pt>
                <c:pt idx="97">
                  <c:v>36923</c:v>
                </c:pt>
                <c:pt idx="98">
                  <c:v>36951</c:v>
                </c:pt>
                <c:pt idx="99">
                  <c:v>36982</c:v>
                </c:pt>
                <c:pt idx="100">
                  <c:v>37012</c:v>
                </c:pt>
                <c:pt idx="101">
                  <c:v>37043</c:v>
                </c:pt>
                <c:pt idx="102">
                  <c:v>37073</c:v>
                </c:pt>
                <c:pt idx="103">
                  <c:v>37104</c:v>
                </c:pt>
                <c:pt idx="104">
                  <c:v>37135</c:v>
                </c:pt>
                <c:pt idx="105">
                  <c:v>37165</c:v>
                </c:pt>
                <c:pt idx="106">
                  <c:v>37196</c:v>
                </c:pt>
                <c:pt idx="107">
                  <c:v>37226</c:v>
                </c:pt>
                <c:pt idx="108">
                  <c:v>37257</c:v>
                </c:pt>
                <c:pt idx="109">
                  <c:v>37288</c:v>
                </c:pt>
                <c:pt idx="110">
                  <c:v>37316</c:v>
                </c:pt>
                <c:pt idx="111">
                  <c:v>37347</c:v>
                </c:pt>
                <c:pt idx="112">
                  <c:v>37377</c:v>
                </c:pt>
                <c:pt idx="113">
                  <c:v>37408</c:v>
                </c:pt>
                <c:pt idx="114">
                  <c:v>37438</c:v>
                </c:pt>
                <c:pt idx="115">
                  <c:v>37469</c:v>
                </c:pt>
                <c:pt idx="116">
                  <c:v>37500</c:v>
                </c:pt>
                <c:pt idx="117">
                  <c:v>37530</c:v>
                </c:pt>
                <c:pt idx="118">
                  <c:v>37561</c:v>
                </c:pt>
                <c:pt idx="119">
                  <c:v>37591</c:v>
                </c:pt>
                <c:pt idx="120">
                  <c:v>37622</c:v>
                </c:pt>
                <c:pt idx="121">
                  <c:v>37653</c:v>
                </c:pt>
                <c:pt idx="122">
                  <c:v>37681</c:v>
                </c:pt>
                <c:pt idx="123">
                  <c:v>37712</c:v>
                </c:pt>
                <c:pt idx="124">
                  <c:v>37742</c:v>
                </c:pt>
                <c:pt idx="125">
                  <c:v>37773</c:v>
                </c:pt>
                <c:pt idx="126">
                  <c:v>37803</c:v>
                </c:pt>
                <c:pt idx="127">
                  <c:v>37834</c:v>
                </c:pt>
                <c:pt idx="128">
                  <c:v>37865</c:v>
                </c:pt>
                <c:pt idx="129">
                  <c:v>37895</c:v>
                </c:pt>
                <c:pt idx="130">
                  <c:v>37926</c:v>
                </c:pt>
                <c:pt idx="131">
                  <c:v>37956</c:v>
                </c:pt>
                <c:pt idx="132">
                  <c:v>37987</c:v>
                </c:pt>
                <c:pt idx="133">
                  <c:v>38018</c:v>
                </c:pt>
                <c:pt idx="134">
                  <c:v>38047</c:v>
                </c:pt>
                <c:pt idx="135">
                  <c:v>38078</c:v>
                </c:pt>
                <c:pt idx="136">
                  <c:v>38108</c:v>
                </c:pt>
                <c:pt idx="137">
                  <c:v>38139</c:v>
                </c:pt>
                <c:pt idx="138">
                  <c:v>38169</c:v>
                </c:pt>
                <c:pt idx="139">
                  <c:v>38200</c:v>
                </c:pt>
                <c:pt idx="140">
                  <c:v>38231</c:v>
                </c:pt>
                <c:pt idx="141">
                  <c:v>38261</c:v>
                </c:pt>
                <c:pt idx="142">
                  <c:v>38292</c:v>
                </c:pt>
                <c:pt idx="143">
                  <c:v>38322</c:v>
                </c:pt>
                <c:pt idx="144">
                  <c:v>38353</c:v>
                </c:pt>
                <c:pt idx="145">
                  <c:v>38384</c:v>
                </c:pt>
                <c:pt idx="146">
                  <c:v>38412</c:v>
                </c:pt>
                <c:pt idx="147">
                  <c:v>38443</c:v>
                </c:pt>
                <c:pt idx="148">
                  <c:v>38473</c:v>
                </c:pt>
                <c:pt idx="149">
                  <c:v>38504</c:v>
                </c:pt>
                <c:pt idx="150">
                  <c:v>38534</c:v>
                </c:pt>
                <c:pt idx="151">
                  <c:v>38565</c:v>
                </c:pt>
                <c:pt idx="152">
                  <c:v>38596</c:v>
                </c:pt>
                <c:pt idx="153">
                  <c:v>38626</c:v>
                </c:pt>
                <c:pt idx="154">
                  <c:v>38657</c:v>
                </c:pt>
                <c:pt idx="155">
                  <c:v>38687</c:v>
                </c:pt>
                <c:pt idx="156">
                  <c:v>38718</c:v>
                </c:pt>
                <c:pt idx="157">
                  <c:v>38749</c:v>
                </c:pt>
                <c:pt idx="158">
                  <c:v>38777</c:v>
                </c:pt>
                <c:pt idx="159">
                  <c:v>38808</c:v>
                </c:pt>
                <c:pt idx="160">
                  <c:v>38838</c:v>
                </c:pt>
                <c:pt idx="161">
                  <c:v>38869</c:v>
                </c:pt>
                <c:pt idx="162">
                  <c:v>38899</c:v>
                </c:pt>
                <c:pt idx="163">
                  <c:v>38930</c:v>
                </c:pt>
                <c:pt idx="164">
                  <c:v>38961</c:v>
                </c:pt>
                <c:pt idx="165">
                  <c:v>38991</c:v>
                </c:pt>
                <c:pt idx="166">
                  <c:v>39022</c:v>
                </c:pt>
                <c:pt idx="167">
                  <c:v>39052</c:v>
                </c:pt>
                <c:pt idx="168">
                  <c:v>39083</c:v>
                </c:pt>
                <c:pt idx="169">
                  <c:v>39114</c:v>
                </c:pt>
                <c:pt idx="170">
                  <c:v>39142</c:v>
                </c:pt>
                <c:pt idx="171">
                  <c:v>39173</c:v>
                </c:pt>
                <c:pt idx="172">
                  <c:v>39203</c:v>
                </c:pt>
                <c:pt idx="173">
                  <c:v>39234</c:v>
                </c:pt>
                <c:pt idx="174">
                  <c:v>39264</c:v>
                </c:pt>
                <c:pt idx="175">
                  <c:v>39295</c:v>
                </c:pt>
                <c:pt idx="176">
                  <c:v>39326</c:v>
                </c:pt>
                <c:pt idx="177">
                  <c:v>39356</c:v>
                </c:pt>
                <c:pt idx="178">
                  <c:v>39387</c:v>
                </c:pt>
                <c:pt idx="179">
                  <c:v>39417</c:v>
                </c:pt>
                <c:pt idx="180">
                  <c:v>39448</c:v>
                </c:pt>
                <c:pt idx="181">
                  <c:v>39479</c:v>
                </c:pt>
                <c:pt idx="182">
                  <c:v>39508</c:v>
                </c:pt>
                <c:pt idx="183">
                  <c:v>39539</c:v>
                </c:pt>
                <c:pt idx="184">
                  <c:v>39569</c:v>
                </c:pt>
                <c:pt idx="185">
                  <c:v>39600</c:v>
                </c:pt>
                <c:pt idx="186">
                  <c:v>39630</c:v>
                </c:pt>
                <c:pt idx="187">
                  <c:v>39661</c:v>
                </c:pt>
                <c:pt idx="188">
                  <c:v>39692</c:v>
                </c:pt>
                <c:pt idx="189">
                  <c:v>39722</c:v>
                </c:pt>
                <c:pt idx="190">
                  <c:v>39753</c:v>
                </c:pt>
                <c:pt idx="191">
                  <c:v>39783</c:v>
                </c:pt>
                <c:pt idx="192">
                  <c:v>39814</c:v>
                </c:pt>
                <c:pt idx="193">
                  <c:v>39845</c:v>
                </c:pt>
                <c:pt idx="194">
                  <c:v>39873</c:v>
                </c:pt>
                <c:pt idx="195">
                  <c:v>39904</c:v>
                </c:pt>
                <c:pt idx="196">
                  <c:v>39934</c:v>
                </c:pt>
                <c:pt idx="197">
                  <c:v>39965</c:v>
                </c:pt>
                <c:pt idx="198">
                  <c:v>39995</c:v>
                </c:pt>
                <c:pt idx="199">
                  <c:v>40026</c:v>
                </c:pt>
                <c:pt idx="200">
                  <c:v>40057</c:v>
                </c:pt>
                <c:pt idx="201">
                  <c:v>40087</c:v>
                </c:pt>
                <c:pt idx="202">
                  <c:v>40118</c:v>
                </c:pt>
                <c:pt idx="203">
                  <c:v>40148</c:v>
                </c:pt>
                <c:pt idx="204">
                  <c:v>40179</c:v>
                </c:pt>
                <c:pt idx="205">
                  <c:v>40210</c:v>
                </c:pt>
                <c:pt idx="206">
                  <c:v>40238</c:v>
                </c:pt>
                <c:pt idx="207">
                  <c:v>40269</c:v>
                </c:pt>
                <c:pt idx="208">
                  <c:v>40299</c:v>
                </c:pt>
                <c:pt idx="209">
                  <c:v>40330</c:v>
                </c:pt>
                <c:pt idx="210">
                  <c:v>40360</c:v>
                </c:pt>
                <c:pt idx="211">
                  <c:v>40391</c:v>
                </c:pt>
                <c:pt idx="212">
                  <c:v>40422</c:v>
                </c:pt>
                <c:pt idx="213">
                  <c:v>40452</c:v>
                </c:pt>
                <c:pt idx="214">
                  <c:v>40483</c:v>
                </c:pt>
                <c:pt idx="215">
                  <c:v>40513</c:v>
                </c:pt>
                <c:pt idx="216">
                  <c:v>40544</c:v>
                </c:pt>
                <c:pt idx="217">
                  <c:v>40575</c:v>
                </c:pt>
                <c:pt idx="218">
                  <c:v>40603</c:v>
                </c:pt>
                <c:pt idx="219">
                  <c:v>40634</c:v>
                </c:pt>
                <c:pt idx="220">
                  <c:v>40664</c:v>
                </c:pt>
                <c:pt idx="221">
                  <c:v>40695</c:v>
                </c:pt>
                <c:pt idx="222">
                  <c:v>40725</c:v>
                </c:pt>
                <c:pt idx="223">
                  <c:v>40756</c:v>
                </c:pt>
                <c:pt idx="224">
                  <c:v>40787</c:v>
                </c:pt>
                <c:pt idx="225">
                  <c:v>40817</c:v>
                </c:pt>
                <c:pt idx="226">
                  <c:v>40848</c:v>
                </c:pt>
                <c:pt idx="227">
                  <c:v>40878</c:v>
                </c:pt>
                <c:pt idx="228">
                  <c:v>40909</c:v>
                </c:pt>
                <c:pt idx="229">
                  <c:v>40940</c:v>
                </c:pt>
                <c:pt idx="230">
                  <c:v>40969</c:v>
                </c:pt>
                <c:pt idx="231">
                  <c:v>41000</c:v>
                </c:pt>
                <c:pt idx="232">
                  <c:v>41030</c:v>
                </c:pt>
                <c:pt idx="233">
                  <c:v>41061</c:v>
                </c:pt>
                <c:pt idx="234">
                  <c:v>41091</c:v>
                </c:pt>
                <c:pt idx="235">
                  <c:v>41122</c:v>
                </c:pt>
                <c:pt idx="236">
                  <c:v>41153</c:v>
                </c:pt>
                <c:pt idx="237">
                  <c:v>41183</c:v>
                </c:pt>
                <c:pt idx="238">
                  <c:v>41214</c:v>
                </c:pt>
                <c:pt idx="239">
                  <c:v>41244</c:v>
                </c:pt>
                <c:pt idx="240">
                  <c:v>41275</c:v>
                </c:pt>
                <c:pt idx="241">
                  <c:v>41306</c:v>
                </c:pt>
                <c:pt idx="242">
                  <c:v>41334</c:v>
                </c:pt>
                <c:pt idx="243">
                  <c:v>41365</c:v>
                </c:pt>
                <c:pt idx="244">
                  <c:v>41395</c:v>
                </c:pt>
                <c:pt idx="245">
                  <c:v>41426</c:v>
                </c:pt>
                <c:pt idx="246">
                  <c:v>41456</c:v>
                </c:pt>
                <c:pt idx="247">
                  <c:v>41487</c:v>
                </c:pt>
                <c:pt idx="248">
                  <c:v>41518</c:v>
                </c:pt>
                <c:pt idx="249">
                  <c:v>41548</c:v>
                </c:pt>
                <c:pt idx="250">
                  <c:v>41579</c:v>
                </c:pt>
                <c:pt idx="251">
                  <c:v>41609</c:v>
                </c:pt>
                <c:pt idx="252">
                  <c:v>41640</c:v>
                </c:pt>
                <c:pt idx="253">
                  <c:v>41671</c:v>
                </c:pt>
                <c:pt idx="254">
                  <c:v>41699</c:v>
                </c:pt>
                <c:pt idx="255">
                  <c:v>41730</c:v>
                </c:pt>
                <c:pt idx="256">
                  <c:v>41760</c:v>
                </c:pt>
                <c:pt idx="257">
                  <c:v>41791</c:v>
                </c:pt>
                <c:pt idx="258">
                  <c:v>41821</c:v>
                </c:pt>
                <c:pt idx="259">
                  <c:v>41852</c:v>
                </c:pt>
                <c:pt idx="260">
                  <c:v>41883</c:v>
                </c:pt>
                <c:pt idx="261">
                  <c:v>41913</c:v>
                </c:pt>
                <c:pt idx="262">
                  <c:v>41944</c:v>
                </c:pt>
                <c:pt idx="263">
                  <c:v>41974</c:v>
                </c:pt>
                <c:pt idx="264">
                  <c:v>42005</c:v>
                </c:pt>
                <c:pt idx="265">
                  <c:v>42036</c:v>
                </c:pt>
                <c:pt idx="266">
                  <c:v>42064</c:v>
                </c:pt>
                <c:pt idx="267">
                  <c:v>42095</c:v>
                </c:pt>
                <c:pt idx="268">
                  <c:v>42125</c:v>
                </c:pt>
                <c:pt idx="269">
                  <c:v>42156</c:v>
                </c:pt>
                <c:pt idx="270">
                  <c:v>42186</c:v>
                </c:pt>
                <c:pt idx="271">
                  <c:v>42217</c:v>
                </c:pt>
                <c:pt idx="272">
                  <c:v>42248</c:v>
                </c:pt>
                <c:pt idx="273">
                  <c:v>42278</c:v>
                </c:pt>
                <c:pt idx="274">
                  <c:v>42309</c:v>
                </c:pt>
                <c:pt idx="275">
                  <c:v>42339</c:v>
                </c:pt>
                <c:pt idx="276">
                  <c:v>42370</c:v>
                </c:pt>
                <c:pt idx="277">
                  <c:v>42401</c:v>
                </c:pt>
                <c:pt idx="278">
                  <c:v>42430</c:v>
                </c:pt>
                <c:pt idx="279">
                  <c:v>42461</c:v>
                </c:pt>
                <c:pt idx="280">
                  <c:v>42491</c:v>
                </c:pt>
                <c:pt idx="281">
                  <c:v>42522</c:v>
                </c:pt>
                <c:pt idx="282">
                  <c:v>42552</c:v>
                </c:pt>
                <c:pt idx="283">
                  <c:v>42583</c:v>
                </c:pt>
                <c:pt idx="284">
                  <c:v>42614</c:v>
                </c:pt>
                <c:pt idx="285">
                  <c:v>42644</c:v>
                </c:pt>
                <c:pt idx="286">
                  <c:v>42675</c:v>
                </c:pt>
                <c:pt idx="287">
                  <c:v>42705</c:v>
                </c:pt>
                <c:pt idx="288">
                  <c:v>42736</c:v>
                </c:pt>
                <c:pt idx="289">
                  <c:v>42767</c:v>
                </c:pt>
                <c:pt idx="290">
                  <c:v>42795</c:v>
                </c:pt>
                <c:pt idx="291">
                  <c:v>42826</c:v>
                </c:pt>
                <c:pt idx="292">
                  <c:v>42856</c:v>
                </c:pt>
                <c:pt idx="293">
                  <c:v>42887</c:v>
                </c:pt>
                <c:pt idx="294">
                  <c:v>42917</c:v>
                </c:pt>
                <c:pt idx="295">
                  <c:v>42948</c:v>
                </c:pt>
                <c:pt idx="296">
                  <c:v>42979</c:v>
                </c:pt>
                <c:pt idx="297">
                  <c:v>43009</c:v>
                </c:pt>
                <c:pt idx="298">
                  <c:v>43040</c:v>
                </c:pt>
                <c:pt idx="299">
                  <c:v>43070</c:v>
                </c:pt>
                <c:pt idx="300">
                  <c:v>43101</c:v>
                </c:pt>
                <c:pt idx="301">
                  <c:v>43132</c:v>
                </c:pt>
                <c:pt idx="302">
                  <c:v>43160</c:v>
                </c:pt>
                <c:pt idx="303">
                  <c:v>43191</c:v>
                </c:pt>
                <c:pt idx="304">
                  <c:v>43221</c:v>
                </c:pt>
                <c:pt idx="305">
                  <c:v>43252</c:v>
                </c:pt>
                <c:pt idx="306">
                  <c:v>43282</c:v>
                </c:pt>
                <c:pt idx="307">
                  <c:v>43313</c:v>
                </c:pt>
                <c:pt idx="308">
                  <c:v>43344</c:v>
                </c:pt>
                <c:pt idx="309">
                  <c:v>43374</c:v>
                </c:pt>
                <c:pt idx="310">
                  <c:v>43405</c:v>
                </c:pt>
                <c:pt idx="311">
                  <c:v>43435</c:v>
                </c:pt>
                <c:pt idx="312">
                  <c:v>43466</c:v>
                </c:pt>
                <c:pt idx="313">
                  <c:v>43497</c:v>
                </c:pt>
                <c:pt idx="314">
                  <c:v>43525</c:v>
                </c:pt>
                <c:pt idx="315">
                  <c:v>43556</c:v>
                </c:pt>
                <c:pt idx="316">
                  <c:v>43586</c:v>
                </c:pt>
                <c:pt idx="317">
                  <c:v>43617</c:v>
                </c:pt>
                <c:pt idx="318">
                  <c:v>43647</c:v>
                </c:pt>
                <c:pt idx="319">
                  <c:v>43678</c:v>
                </c:pt>
                <c:pt idx="320">
                  <c:v>43709</c:v>
                </c:pt>
                <c:pt idx="321">
                  <c:v>43739</c:v>
                </c:pt>
                <c:pt idx="322">
                  <c:v>43770</c:v>
                </c:pt>
                <c:pt idx="323">
                  <c:v>43800</c:v>
                </c:pt>
                <c:pt idx="324">
                  <c:v>43831</c:v>
                </c:pt>
                <c:pt idx="325">
                  <c:v>43862</c:v>
                </c:pt>
                <c:pt idx="326">
                  <c:v>43891</c:v>
                </c:pt>
                <c:pt idx="327">
                  <c:v>43922</c:v>
                </c:pt>
                <c:pt idx="328">
                  <c:v>43952</c:v>
                </c:pt>
                <c:pt idx="329">
                  <c:v>43983</c:v>
                </c:pt>
                <c:pt idx="330">
                  <c:v>44013</c:v>
                </c:pt>
                <c:pt idx="331">
                  <c:v>44044</c:v>
                </c:pt>
                <c:pt idx="332">
                  <c:v>44075</c:v>
                </c:pt>
                <c:pt idx="333">
                  <c:v>44105</c:v>
                </c:pt>
                <c:pt idx="334">
                  <c:v>44136</c:v>
                </c:pt>
                <c:pt idx="335">
                  <c:v>44166</c:v>
                </c:pt>
                <c:pt idx="336">
                  <c:v>44197</c:v>
                </c:pt>
                <c:pt idx="337">
                  <c:v>44228</c:v>
                </c:pt>
                <c:pt idx="338">
                  <c:v>44256</c:v>
                </c:pt>
                <c:pt idx="339">
                  <c:v>44287</c:v>
                </c:pt>
                <c:pt idx="340">
                  <c:v>44317</c:v>
                </c:pt>
                <c:pt idx="341">
                  <c:v>44348</c:v>
                </c:pt>
                <c:pt idx="342">
                  <c:v>44378</c:v>
                </c:pt>
                <c:pt idx="343">
                  <c:v>44409</c:v>
                </c:pt>
                <c:pt idx="344">
                  <c:v>44440</c:v>
                </c:pt>
                <c:pt idx="345">
                  <c:v>44470</c:v>
                </c:pt>
                <c:pt idx="346">
                  <c:v>44501</c:v>
                </c:pt>
                <c:pt idx="347">
                  <c:v>44531</c:v>
                </c:pt>
                <c:pt idx="348">
                  <c:v>44562</c:v>
                </c:pt>
                <c:pt idx="349">
                  <c:v>44593</c:v>
                </c:pt>
                <c:pt idx="350">
                  <c:v>44621</c:v>
                </c:pt>
                <c:pt idx="351">
                  <c:v>44652</c:v>
                </c:pt>
                <c:pt idx="352">
                  <c:v>44682</c:v>
                </c:pt>
                <c:pt idx="353">
                  <c:v>44713</c:v>
                </c:pt>
                <c:pt idx="354">
                  <c:v>44743</c:v>
                </c:pt>
                <c:pt idx="355">
                  <c:v>44774</c:v>
                </c:pt>
                <c:pt idx="356">
                  <c:v>44805</c:v>
                </c:pt>
                <c:pt idx="357">
                  <c:v>44835</c:v>
                </c:pt>
                <c:pt idx="358">
                  <c:v>44866</c:v>
                </c:pt>
                <c:pt idx="359">
                  <c:v>44896</c:v>
                </c:pt>
                <c:pt idx="360">
                  <c:v>44927</c:v>
                </c:pt>
                <c:pt idx="361">
                  <c:v>44958</c:v>
                </c:pt>
                <c:pt idx="362">
                  <c:v>44986</c:v>
                </c:pt>
                <c:pt idx="363">
                  <c:v>45017</c:v>
                </c:pt>
                <c:pt idx="364">
                  <c:v>45047</c:v>
                </c:pt>
                <c:pt idx="365">
                  <c:v>45078</c:v>
                </c:pt>
                <c:pt idx="366">
                  <c:v>45108</c:v>
                </c:pt>
                <c:pt idx="367">
                  <c:v>45139</c:v>
                </c:pt>
                <c:pt idx="368">
                  <c:v>45170</c:v>
                </c:pt>
                <c:pt idx="369">
                  <c:v>45200</c:v>
                </c:pt>
                <c:pt idx="370">
                  <c:v>45231</c:v>
                </c:pt>
                <c:pt idx="371">
                  <c:v>45261</c:v>
                </c:pt>
                <c:pt idx="372">
                  <c:v>45292</c:v>
                </c:pt>
                <c:pt idx="373">
                  <c:v>45323</c:v>
                </c:pt>
                <c:pt idx="374">
                  <c:v>45352</c:v>
                </c:pt>
                <c:pt idx="375">
                  <c:v>45383</c:v>
                </c:pt>
                <c:pt idx="376">
                  <c:v>45413</c:v>
                </c:pt>
                <c:pt idx="377">
                  <c:v>45444</c:v>
                </c:pt>
                <c:pt idx="378">
                  <c:v>45474</c:v>
                </c:pt>
                <c:pt idx="379">
                  <c:v>45505</c:v>
                </c:pt>
                <c:pt idx="380">
                  <c:v>45536</c:v>
                </c:pt>
                <c:pt idx="381">
                  <c:v>45566</c:v>
                </c:pt>
                <c:pt idx="382">
                  <c:v>45597</c:v>
                </c:pt>
                <c:pt idx="383">
                  <c:v>45627</c:v>
                </c:pt>
                <c:pt idx="384">
                  <c:v>45658</c:v>
                </c:pt>
                <c:pt idx="385">
                  <c:v>45689</c:v>
                </c:pt>
                <c:pt idx="386">
                  <c:v>45717</c:v>
                </c:pt>
                <c:pt idx="387">
                  <c:v>45748</c:v>
                </c:pt>
                <c:pt idx="388">
                  <c:v>45778</c:v>
                </c:pt>
                <c:pt idx="389">
                  <c:v>45809</c:v>
                </c:pt>
                <c:pt idx="390">
                  <c:v>45839</c:v>
                </c:pt>
                <c:pt idx="391">
                  <c:v>45870</c:v>
                </c:pt>
                <c:pt idx="392">
                  <c:v>45901</c:v>
                </c:pt>
                <c:pt idx="393">
                  <c:v>45931</c:v>
                </c:pt>
                <c:pt idx="394">
                  <c:v>45962</c:v>
                </c:pt>
                <c:pt idx="395">
                  <c:v>45992</c:v>
                </c:pt>
                <c:pt idx="396">
                  <c:v>46023</c:v>
                </c:pt>
                <c:pt idx="397">
                  <c:v>46054</c:v>
                </c:pt>
                <c:pt idx="398">
                  <c:v>46082</c:v>
                </c:pt>
                <c:pt idx="399">
                  <c:v>46113</c:v>
                </c:pt>
                <c:pt idx="400">
                  <c:v>46143</c:v>
                </c:pt>
                <c:pt idx="401">
                  <c:v>46174</c:v>
                </c:pt>
              </c:numCache>
            </c:numRef>
          </c:cat>
          <c:val>
            <c:numRef>
              <c:f>'Macro Indexed'!$L$2:$L$403</c:f>
              <c:numCache>
                <c:formatCode>0.0</c:formatCode>
                <c:ptCount val="402"/>
                <c:pt idx="0">
                  <c:v>4.80644400131397</c:v>
                </c:pt>
                <c:pt idx="1">
                  <c:v>4.83152045674312</c:v>
                </c:pt>
                <c:pt idx="2">
                  <c:v>4.87667658312475</c:v>
                </c:pt>
                <c:pt idx="3">
                  <c:v>4.9153553962959</c:v>
                </c:pt>
                <c:pt idx="4">
                  <c:v>4.90258583596667</c:v>
                </c:pt>
                <c:pt idx="5">
                  <c:v>4.9143375327914</c:v>
                </c:pt>
                <c:pt idx="6">
                  <c:v>4.93201134455142</c:v>
                </c:pt>
                <c:pt idx="7">
                  <c:v>4.95116568504527</c:v>
                </c:pt>
                <c:pt idx="8">
                  <c:v>5.02028787030568</c:v>
                </c:pt>
                <c:pt idx="9">
                  <c:v>5.07229144208125</c:v>
                </c:pt>
                <c:pt idx="10">
                  <c:v>5.13595417763569</c:v>
                </c:pt>
                <c:pt idx="11">
                  <c:v>5.19286200084205</c:v>
                </c:pt>
                <c:pt idx="12">
                  <c:v>5.23015281832524</c:v>
                </c:pt>
                <c:pt idx="13">
                  <c:v>5.24745649790181</c:v>
                </c:pt>
                <c:pt idx="14">
                  <c:v>5.41049972471419</c:v>
                </c:pt>
                <c:pt idx="15">
                  <c:v>5.55762726763796</c:v>
                </c:pt>
                <c:pt idx="16">
                  <c:v>5.66385520428983</c:v>
                </c:pt>
                <c:pt idx="17">
                  <c:v>5.73038646426605</c:v>
                </c:pt>
                <c:pt idx="18">
                  <c:v>5.83420854172546</c:v>
                </c:pt>
                <c:pt idx="19">
                  <c:v>5.97208278006283</c:v>
                </c:pt>
                <c:pt idx="20">
                  <c:v>6.14539717496611</c:v>
                </c:pt>
                <c:pt idx="21">
                  <c:v>6.32629927963024</c:v>
                </c:pt>
                <c:pt idx="22">
                  <c:v>6.48693664725015</c:v>
                </c:pt>
                <c:pt idx="23">
                  <c:v>6.62397808817474</c:v>
                </c:pt>
                <c:pt idx="24">
                  <c:v>6.67875765132623</c:v>
                </c:pt>
                <c:pt idx="25">
                  <c:v>6.73094628919353</c:v>
                </c:pt>
                <c:pt idx="26">
                  <c:v>6.91425425305012</c:v>
                </c:pt>
                <c:pt idx="27">
                  <c:v>7.03103095693049</c:v>
                </c:pt>
                <c:pt idx="28">
                  <c:v>7.23960044230796</c:v>
                </c:pt>
                <c:pt idx="29">
                  <c:v>7.39764688464368</c:v>
                </c:pt>
                <c:pt idx="30">
                  <c:v>7.4592738931891</c:v>
                </c:pt>
                <c:pt idx="31">
                  <c:v>7.68486945900555</c:v>
                </c:pt>
                <c:pt idx="32">
                  <c:v>7.93008203054516</c:v>
                </c:pt>
                <c:pt idx="33">
                  <c:v>8.11422279181453</c:v>
                </c:pt>
                <c:pt idx="34">
                  <c:v>8.22951896696108</c:v>
                </c:pt>
                <c:pt idx="35">
                  <c:v>8.41347466213872</c:v>
                </c:pt>
                <c:pt idx="36">
                  <c:v>8.61602949953502</c:v>
                </c:pt>
                <c:pt idx="37">
                  <c:v>8.94526207671915</c:v>
                </c:pt>
                <c:pt idx="38">
                  <c:v>9.07980512540541</c:v>
                </c:pt>
                <c:pt idx="39">
                  <c:v>9.20574260082632</c:v>
                </c:pt>
                <c:pt idx="40">
                  <c:v>9.39765613794827</c:v>
                </c:pt>
                <c:pt idx="41">
                  <c:v>9.60456002850018</c:v>
                </c:pt>
                <c:pt idx="42">
                  <c:v>9.86078403249761</c:v>
                </c:pt>
                <c:pt idx="43">
                  <c:v>10.1228376183845</c:v>
                </c:pt>
                <c:pt idx="44">
                  <c:v>10.3290937776153</c:v>
                </c:pt>
                <c:pt idx="45">
                  <c:v>10.6193699424907</c:v>
                </c:pt>
                <c:pt idx="46">
                  <c:v>10.7822281032114</c:v>
                </c:pt>
                <c:pt idx="47">
                  <c:v>11.0043999463308</c:v>
                </c:pt>
                <c:pt idx="48">
                  <c:v>11.1096100194782</c:v>
                </c:pt>
                <c:pt idx="49">
                  <c:v>11.5405364140669</c:v>
                </c:pt>
                <c:pt idx="50">
                  <c:v>11.8550562369586</c:v>
                </c:pt>
                <c:pt idx="51">
                  <c:v>12.1958554448758</c:v>
                </c:pt>
                <c:pt idx="52">
                  <c:v>12.5668204257445</c:v>
                </c:pt>
                <c:pt idx="53">
                  <c:v>12.8800447859942</c:v>
                </c:pt>
                <c:pt idx="54">
                  <c:v>13.2125160197836</c:v>
                </c:pt>
                <c:pt idx="55">
                  <c:v>13.5979161558071</c:v>
                </c:pt>
                <c:pt idx="56">
                  <c:v>13.9661976783459</c:v>
                </c:pt>
                <c:pt idx="57">
                  <c:v>14.2857142857143</c:v>
                </c:pt>
                <c:pt idx="58">
                  <c:v>14.6609357866928</c:v>
                </c:pt>
                <c:pt idx="59">
                  <c:v>14.9447346383577</c:v>
                </c:pt>
                <c:pt idx="60">
                  <c:v>15.2872919741463</c:v>
                </c:pt>
                <c:pt idx="61">
                  <c:v>15.4639375587007</c:v>
                </c:pt>
                <c:pt idx="62">
                  <c:v>15.632440235219</c:v>
                </c:pt>
                <c:pt idx="63">
                  <c:v>15.8622923211452</c:v>
                </c:pt>
                <c:pt idx="64">
                  <c:v>15.9724066457234</c:v>
                </c:pt>
                <c:pt idx="65">
                  <c:v>16.2903501913121</c:v>
                </c:pt>
                <c:pt idx="66">
                  <c:v>16.7605105973471</c:v>
                </c:pt>
                <c:pt idx="67">
                  <c:v>17.2033737548522</c:v>
                </c:pt>
                <c:pt idx="68">
                  <c:v>17.658728873549</c:v>
                </c:pt>
                <c:pt idx="69">
                  <c:v>18.1300922091802</c:v>
                </c:pt>
                <c:pt idx="70">
                  <c:v>18.4678378265838</c:v>
                </c:pt>
                <c:pt idx="71">
                  <c:v>18.937905699573</c:v>
                </c:pt>
                <c:pt idx="72">
                  <c:v>19.4964351644081</c:v>
                </c:pt>
                <c:pt idx="73">
                  <c:v>20.1460171463734</c:v>
                </c:pt>
                <c:pt idx="74">
                  <c:v>20.6714197807892</c:v>
                </c:pt>
                <c:pt idx="75">
                  <c:v>21.3139692512689</c:v>
                </c:pt>
                <c:pt idx="76">
                  <c:v>21.6943726028158</c:v>
                </c:pt>
                <c:pt idx="77">
                  <c:v>22.1224304729827</c:v>
                </c:pt>
                <c:pt idx="78">
                  <c:v>22.8979499303689</c:v>
                </c:pt>
                <c:pt idx="79">
                  <c:v>22.8970245999102</c:v>
                </c:pt>
                <c:pt idx="80">
                  <c:v>22.9619827981068</c:v>
                </c:pt>
                <c:pt idx="81">
                  <c:v>23.4760964009272</c:v>
                </c:pt>
                <c:pt idx="82">
                  <c:v>23.877689819977</c:v>
                </c:pt>
                <c:pt idx="83">
                  <c:v>24.4441771267564</c:v>
                </c:pt>
                <c:pt idx="84">
                  <c:v>25.2018377062909</c:v>
                </c:pt>
                <c:pt idx="85">
                  <c:v>25.9612564136967</c:v>
                </c:pt>
                <c:pt idx="86">
                  <c:v>26.5885379316088</c:v>
                </c:pt>
                <c:pt idx="87">
                  <c:v>27.4237412035773</c:v>
                </c:pt>
                <c:pt idx="88">
                  <c:v>28.2542252902068</c:v>
                </c:pt>
                <c:pt idx="89">
                  <c:v>28.8147904820509</c:v>
                </c:pt>
                <c:pt idx="90">
                  <c:v>29.61150000694</c:v>
                </c:pt>
                <c:pt idx="91">
                  <c:v>29.8576379089382</c:v>
                </c:pt>
                <c:pt idx="92">
                  <c:v>30.2707054256751</c:v>
                </c:pt>
                <c:pt idx="93">
                  <c:v>30.5515432198724</c:v>
                </c:pt>
                <c:pt idx="94">
                  <c:v>31.104983367185</c:v>
                </c:pt>
                <c:pt idx="95">
                  <c:v>31.486682181374</c:v>
                </c:pt>
                <c:pt idx="96">
                  <c:v>31.5202716770227</c:v>
                </c:pt>
                <c:pt idx="97">
                  <c:v>31.2479469230449</c:v>
                </c:pt>
                <c:pt idx="98">
                  <c:v>31.3054099445264</c:v>
                </c:pt>
                <c:pt idx="99">
                  <c:v>30.9765474995258</c:v>
                </c:pt>
                <c:pt idx="100">
                  <c:v>30.65249677291</c:v>
                </c:pt>
                <c:pt idx="101">
                  <c:v>30.2518286843189</c:v>
                </c:pt>
                <c:pt idx="102">
                  <c:v>29.4308755014134</c:v>
                </c:pt>
                <c:pt idx="103">
                  <c:v>29.2039844729549</c:v>
                </c:pt>
                <c:pt idx="104">
                  <c:v>28.9722817261114</c:v>
                </c:pt>
                <c:pt idx="105">
                  <c:v>28.8812292089813</c:v>
                </c:pt>
                <c:pt idx="106">
                  <c:v>28.5469073142746</c:v>
                </c:pt>
                <c:pt idx="107">
                  <c:v>29.0480662906741</c:v>
                </c:pt>
                <c:pt idx="108">
                  <c:v>28.7203142422238</c:v>
                </c:pt>
                <c:pt idx="109">
                  <c:v>29.1223703265029</c:v>
                </c:pt>
                <c:pt idx="110">
                  <c:v>29.1920477100384</c:v>
                </c:pt>
                <c:pt idx="111">
                  <c:v>29.2988308449655</c:v>
                </c:pt>
                <c:pt idx="112">
                  <c:v>29.3191881150556</c:v>
                </c:pt>
                <c:pt idx="113">
                  <c:v>29.6381495241488</c:v>
                </c:pt>
                <c:pt idx="114">
                  <c:v>29.6336154049015</c:v>
                </c:pt>
                <c:pt idx="115">
                  <c:v>29.9854260452764</c:v>
                </c:pt>
                <c:pt idx="116">
                  <c:v>29.9924585567621</c:v>
                </c:pt>
                <c:pt idx="117">
                  <c:v>29.9645135769112</c:v>
                </c:pt>
                <c:pt idx="118">
                  <c:v>30.2430380449618</c:v>
                </c:pt>
                <c:pt idx="119">
                  <c:v>30.4640994915309</c:v>
                </c:pt>
                <c:pt idx="120">
                  <c:v>30.8189637224194</c:v>
                </c:pt>
                <c:pt idx="121">
                  <c:v>31.5056514557761</c:v>
                </c:pt>
                <c:pt idx="122">
                  <c:v>31.7593770675352</c:v>
                </c:pt>
                <c:pt idx="123">
                  <c:v>32.0093088244139</c:v>
                </c:pt>
                <c:pt idx="124">
                  <c:v>32.6993277474218</c:v>
                </c:pt>
                <c:pt idx="125">
                  <c:v>33.3678790037892</c:v>
                </c:pt>
                <c:pt idx="126">
                  <c:v>34.3041283618412</c:v>
                </c:pt>
                <c:pt idx="127">
                  <c:v>35.0857550002545</c:v>
                </c:pt>
                <c:pt idx="128">
                  <c:v>35.7553241201264</c:v>
                </c:pt>
                <c:pt idx="129">
                  <c:v>36.5304734453292</c:v>
                </c:pt>
                <c:pt idx="130">
                  <c:v>37.1114884403092</c:v>
                </c:pt>
                <c:pt idx="131">
                  <c:v>37.4578396309782</c:v>
                </c:pt>
                <c:pt idx="132">
                  <c:v>38.0779961043588</c:v>
                </c:pt>
                <c:pt idx="133">
                  <c:v>38.6249589384609</c:v>
                </c:pt>
                <c:pt idx="134">
                  <c:v>38.982136495496</c:v>
                </c:pt>
                <c:pt idx="135">
                  <c:v>39.0796663258366</c:v>
                </c:pt>
                <c:pt idx="136">
                  <c:v>39.5718495967872</c:v>
                </c:pt>
                <c:pt idx="137">
                  <c:v>39.7665391252851</c:v>
                </c:pt>
                <c:pt idx="138">
                  <c:v>40.2308699494307</c:v>
                </c:pt>
                <c:pt idx="139">
                  <c:v>40.5153165324166</c:v>
                </c:pt>
                <c:pt idx="140">
                  <c:v>41.0332239901175</c:v>
                </c:pt>
                <c:pt idx="141">
                  <c:v>41.3504272713393</c:v>
                </c:pt>
                <c:pt idx="142">
                  <c:v>41.3115633920764</c:v>
                </c:pt>
                <c:pt idx="143">
                  <c:v>42.1093833135158</c:v>
                </c:pt>
                <c:pt idx="144">
                  <c:v>42.6722618315066</c:v>
                </c:pt>
                <c:pt idx="145">
                  <c:v>43.4004043694104</c:v>
                </c:pt>
                <c:pt idx="146">
                  <c:v>43.7153868575315</c:v>
                </c:pt>
                <c:pt idx="147">
                  <c:v>44.4502843077834</c:v>
                </c:pt>
                <c:pt idx="148">
                  <c:v>44.6671817672886</c:v>
                </c:pt>
                <c:pt idx="149">
                  <c:v>44.7924715113885</c:v>
                </c:pt>
                <c:pt idx="150">
                  <c:v>45.3870888641106</c:v>
                </c:pt>
                <c:pt idx="151">
                  <c:v>46.1286486936647</c:v>
                </c:pt>
                <c:pt idx="152">
                  <c:v>46.9855972314113</c:v>
                </c:pt>
                <c:pt idx="153">
                  <c:v>47.8113621327016</c:v>
                </c:pt>
                <c:pt idx="154">
                  <c:v>48.3782195716645</c:v>
                </c:pt>
                <c:pt idx="155">
                  <c:v>48.6374971661755</c:v>
                </c:pt>
                <c:pt idx="156">
                  <c:v>48.8238587205456</c:v>
                </c:pt>
                <c:pt idx="157">
                  <c:v>49.2781959757378</c:v>
                </c:pt>
                <c:pt idx="158">
                  <c:v>49.480195614859</c:v>
                </c:pt>
                <c:pt idx="159">
                  <c:v>49.9921809576245</c:v>
                </c:pt>
                <c:pt idx="160">
                  <c:v>50.653884768598</c:v>
                </c:pt>
                <c:pt idx="161">
                  <c:v>51.618726837822</c:v>
                </c:pt>
                <c:pt idx="162">
                  <c:v>52.2018700928569</c:v>
                </c:pt>
                <c:pt idx="163">
                  <c:v>53.0123670415797</c:v>
                </c:pt>
                <c:pt idx="164">
                  <c:v>53.9803552343631</c:v>
                </c:pt>
                <c:pt idx="165">
                  <c:v>54.4665238573326</c:v>
                </c:pt>
                <c:pt idx="166">
                  <c:v>54.9437167748532</c:v>
                </c:pt>
                <c:pt idx="167">
                  <c:v>55.8167660625801</c:v>
                </c:pt>
                <c:pt idx="168">
                  <c:v>56.2847056755144</c:v>
                </c:pt>
                <c:pt idx="169">
                  <c:v>57.0255252407016</c:v>
                </c:pt>
                <c:pt idx="170">
                  <c:v>58.6389314283864</c:v>
                </c:pt>
                <c:pt idx="171">
                  <c:v>60.0514483735004</c:v>
                </c:pt>
                <c:pt idx="172">
                  <c:v>59.8753579872212</c:v>
                </c:pt>
                <c:pt idx="173">
                  <c:v>59.2031979420651</c:v>
                </c:pt>
                <c:pt idx="174">
                  <c:v>59.3637427766391</c:v>
                </c:pt>
                <c:pt idx="175">
                  <c:v>59.8985837817331</c:v>
                </c:pt>
                <c:pt idx="176">
                  <c:v>60.7592336413142</c:v>
                </c:pt>
                <c:pt idx="177">
                  <c:v>62.0019524472677</c:v>
                </c:pt>
                <c:pt idx="178">
                  <c:v>63.5450335200959</c:v>
                </c:pt>
                <c:pt idx="179">
                  <c:v>64.8641846219331</c:v>
                </c:pt>
                <c:pt idx="180">
                  <c:v>65.297701941806</c:v>
                </c:pt>
                <c:pt idx="181">
                  <c:v>66.5247826630085</c:v>
                </c:pt>
                <c:pt idx="182">
                  <c:v>67.4605693558312</c:v>
                </c:pt>
                <c:pt idx="183">
                  <c:v>67.7087429848385</c:v>
                </c:pt>
                <c:pt idx="184">
                  <c:v>67.7633374818982</c:v>
                </c:pt>
                <c:pt idx="185">
                  <c:v>67.7506604546149</c:v>
                </c:pt>
                <c:pt idx="186">
                  <c:v>66.6057490781395</c:v>
                </c:pt>
                <c:pt idx="187">
                  <c:v>65.8776065402357</c:v>
                </c:pt>
                <c:pt idx="188">
                  <c:v>64.6047219613304</c:v>
                </c:pt>
                <c:pt idx="189">
                  <c:v>62.6417259263715</c:v>
                </c:pt>
                <c:pt idx="190">
                  <c:v>59.9440175072523</c:v>
                </c:pt>
                <c:pt idx="191">
                  <c:v>57.6990732815457</c:v>
                </c:pt>
                <c:pt idx="192">
                  <c:v>56.4844845215348</c:v>
                </c:pt>
                <c:pt idx="193">
                  <c:v>56.7983566131055</c:v>
                </c:pt>
                <c:pt idx="194">
                  <c:v>57.0597624676713</c:v>
                </c:pt>
                <c:pt idx="195">
                  <c:v>57.1794076959734</c:v>
                </c:pt>
                <c:pt idx="196">
                  <c:v>57.4930021884065</c:v>
                </c:pt>
                <c:pt idx="197">
                  <c:v>57.4183280203943</c:v>
                </c:pt>
                <c:pt idx="198">
                  <c:v>58.0401500886004</c:v>
                </c:pt>
                <c:pt idx="199">
                  <c:v>58.1319428700975</c:v>
                </c:pt>
                <c:pt idx="200">
                  <c:v>58.7984583994559</c:v>
                </c:pt>
                <c:pt idx="201">
                  <c:v>59.0252568948686</c:v>
                </c:pt>
                <c:pt idx="202">
                  <c:v>59.7675569887896</c:v>
                </c:pt>
                <c:pt idx="203">
                  <c:v>60.0419174697764</c:v>
                </c:pt>
                <c:pt idx="204">
                  <c:v>61.4669263760821</c:v>
                </c:pt>
                <c:pt idx="205">
                  <c:v>62.9301514303296</c:v>
                </c:pt>
                <c:pt idx="206">
                  <c:v>64.4633314672502</c:v>
                </c:pt>
                <c:pt idx="207">
                  <c:v>65.4686104775168</c:v>
                </c:pt>
                <c:pt idx="208">
                  <c:v>66.114861269831</c:v>
                </c:pt>
                <c:pt idx="209">
                  <c:v>66.2544011029939</c:v>
                </c:pt>
                <c:pt idx="210">
                  <c:v>67.2630113029116</c:v>
                </c:pt>
                <c:pt idx="211">
                  <c:v>67.4733389161604</c:v>
                </c:pt>
                <c:pt idx="212">
                  <c:v>67.7573228339171</c:v>
                </c:pt>
                <c:pt idx="213">
                  <c:v>68.0341817071422</c:v>
                </c:pt>
                <c:pt idx="214">
                  <c:v>68.9918061987887</c:v>
                </c:pt>
                <c:pt idx="215">
                  <c:v>70.1443052850249</c:v>
                </c:pt>
                <c:pt idx="216">
                  <c:v>70.6719287125415</c:v>
                </c:pt>
                <c:pt idx="217">
                  <c:v>71.1304299547976</c:v>
                </c:pt>
                <c:pt idx="218">
                  <c:v>71.0515917997215</c:v>
                </c:pt>
                <c:pt idx="219">
                  <c:v>70.9792309578558</c:v>
                </c:pt>
                <c:pt idx="220">
                  <c:v>71.1635567852169</c:v>
                </c:pt>
                <c:pt idx="221">
                  <c:v>70.7980512540541</c:v>
                </c:pt>
                <c:pt idx="222">
                  <c:v>71.4913088336672</c:v>
                </c:pt>
                <c:pt idx="223">
                  <c:v>72.5037128884653</c:v>
                </c:pt>
                <c:pt idx="224">
                  <c:v>72.6979397517338</c:v>
                </c:pt>
                <c:pt idx="225">
                  <c:v>72.4538375767446</c:v>
                </c:pt>
                <c:pt idx="226">
                  <c:v>72.9648050560056</c:v>
                </c:pt>
                <c:pt idx="227">
                  <c:v>73.8085213681936</c:v>
                </c:pt>
                <c:pt idx="228">
                  <c:v>74.8501658654847</c:v>
                </c:pt>
                <c:pt idx="229">
                  <c:v>75.8185241904515</c:v>
                </c:pt>
                <c:pt idx="230">
                  <c:v>75.7997399821411</c:v>
                </c:pt>
                <c:pt idx="231">
                  <c:v>76.6148635831571</c:v>
                </c:pt>
                <c:pt idx="232">
                  <c:v>76.870809988017</c:v>
                </c:pt>
                <c:pt idx="233">
                  <c:v>78.0256224003997</c:v>
                </c:pt>
                <c:pt idx="234">
                  <c:v>78.3828924904807</c:v>
                </c:pt>
                <c:pt idx="235">
                  <c:v>77.9706577711565</c:v>
                </c:pt>
                <c:pt idx="236">
                  <c:v>77.7604226909535</c:v>
                </c:pt>
                <c:pt idx="237">
                  <c:v>78.3249668037698</c:v>
                </c:pt>
                <c:pt idx="238">
                  <c:v>78.8481486450849</c:v>
                </c:pt>
                <c:pt idx="239">
                  <c:v>79.3823419188578</c:v>
                </c:pt>
                <c:pt idx="240">
                  <c:v>78.9120889797769</c:v>
                </c:pt>
                <c:pt idx="241">
                  <c:v>78.81067276151</c:v>
                </c:pt>
                <c:pt idx="242">
                  <c:v>78.6989853751521</c:v>
                </c:pt>
                <c:pt idx="243">
                  <c:v>79.1894105182313</c:v>
                </c:pt>
                <c:pt idx="244">
                  <c:v>79.757748485928</c:v>
                </c:pt>
                <c:pt idx="245">
                  <c:v>79.6409717820477</c:v>
                </c:pt>
                <c:pt idx="246">
                  <c:v>80.0123994281458</c:v>
                </c:pt>
                <c:pt idx="247">
                  <c:v>80.6513401098367</c:v>
                </c:pt>
                <c:pt idx="248">
                  <c:v>80.9970435691846</c:v>
                </c:pt>
                <c:pt idx="249">
                  <c:v>81.4592461332753</c:v>
                </c:pt>
                <c:pt idx="250">
                  <c:v>81.3636594968978</c:v>
                </c:pt>
                <c:pt idx="251">
                  <c:v>80.9797398896081</c:v>
                </c:pt>
                <c:pt idx="252">
                  <c:v>81.2472529252009</c:v>
                </c:pt>
                <c:pt idx="253">
                  <c:v>81.6825283729452</c:v>
                </c:pt>
                <c:pt idx="254">
                  <c:v>82.6554208171593</c:v>
                </c:pt>
                <c:pt idx="255">
                  <c:v>82.7855222796441</c:v>
                </c:pt>
                <c:pt idx="256">
                  <c:v>83.4999699267601</c:v>
                </c:pt>
                <c:pt idx="257">
                  <c:v>83.4459306279755</c:v>
                </c:pt>
                <c:pt idx="258">
                  <c:v>83.5991653519263</c:v>
                </c:pt>
                <c:pt idx="259">
                  <c:v>83.9741092537673</c:v>
                </c:pt>
                <c:pt idx="260">
                  <c:v>84.309726611116</c:v>
                </c:pt>
                <c:pt idx="261">
                  <c:v>84.6408098492174</c:v>
                </c:pt>
                <c:pt idx="262">
                  <c:v>84.4091071023739</c:v>
                </c:pt>
                <c:pt idx="263">
                  <c:v>84.7357487542739</c:v>
                </c:pt>
                <c:pt idx="264">
                  <c:v>84.7352860890445</c:v>
                </c:pt>
                <c:pt idx="265">
                  <c:v>84.4017969917507</c:v>
                </c:pt>
                <c:pt idx="266">
                  <c:v>84.0029795640768</c:v>
                </c:pt>
                <c:pt idx="267">
                  <c:v>84.0380495884593</c:v>
                </c:pt>
                <c:pt idx="268">
                  <c:v>84.0133432652136</c:v>
                </c:pt>
                <c:pt idx="269">
                  <c:v>84.6583911279316</c:v>
                </c:pt>
                <c:pt idx="270">
                  <c:v>84.2236708784625</c:v>
                </c:pt>
                <c:pt idx="271">
                  <c:v>84.0084390137828</c:v>
                </c:pt>
                <c:pt idx="272">
                  <c:v>83.9872489462799</c:v>
                </c:pt>
                <c:pt idx="273">
                  <c:v>83.6832778906167</c:v>
                </c:pt>
                <c:pt idx="274">
                  <c:v>83.3240646065726</c:v>
                </c:pt>
                <c:pt idx="275">
                  <c:v>84.0422135755232</c:v>
                </c:pt>
                <c:pt idx="276">
                  <c:v>83.8509477697223</c:v>
                </c:pt>
                <c:pt idx="277">
                  <c:v>84.0158416574519</c:v>
                </c:pt>
                <c:pt idx="278">
                  <c:v>84.4295569055099</c:v>
                </c:pt>
                <c:pt idx="279">
                  <c:v>84.6399770518046</c:v>
                </c:pt>
                <c:pt idx="280">
                  <c:v>85.2742910812024</c:v>
                </c:pt>
                <c:pt idx="281">
                  <c:v>84.9534790111919</c:v>
                </c:pt>
                <c:pt idx="282">
                  <c:v>85.2929827564669</c:v>
                </c:pt>
                <c:pt idx="283">
                  <c:v>86.5575393612444</c:v>
                </c:pt>
                <c:pt idx="284">
                  <c:v>87.3641499220409</c:v>
                </c:pt>
                <c:pt idx="285">
                  <c:v>88.9680252060017</c:v>
                </c:pt>
                <c:pt idx="286">
                  <c:v>89.7129162252069</c:v>
                </c:pt>
                <c:pt idx="287">
                  <c:v>89.9839455165426</c:v>
                </c:pt>
                <c:pt idx="288">
                  <c:v>90.1819662346916</c:v>
                </c:pt>
                <c:pt idx="289">
                  <c:v>89.6217711750309</c:v>
                </c:pt>
                <c:pt idx="290">
                  <c:v>91.0846260970949</c:v>
                </c:pt>
                <c:pt idx="291">
                  <c:v>92.9406539310351</c:v>
                </c:pt>
                <c:pt idx="292">
                  <c:v>92.6329815535373</c:v>
                </c:pt>
                <c:pt idx="293">
                  <c:v>92.470586058046</c:v>
                </c:pt>
                <c:pt idx="294">
                  <c:v>92.2616464404851</c:v>
                </c:pt>
                <c:pt idx="295">
                  <c:v>92.7844581496167</c:v>
                </c:pt>
                <c:pt idx="296">
                  <c:v>92.9620290646297</c:v>
                </c:pt>
                <c:pt idx="297">
                  <c:v>94.1411776680747</c:v>
                </c:pt>
                <c:pt idx="298">
                  <c:v>94.6584373944545</c:v>
                </c:pt>
                <c:pt idx="299">
                  <c:v>94.6561240683079</c:v>
                </c:pt>
                <c:pt idx="300">
                  <c:v>95.691661384572</c:v>
                </c:pt>
                <c:pt idx="301">
                  <c:v>95.2198353837114</c:v>
                </c:pt>
                <c:pt idx="302">
                  <c:v>95.4239632828874</c:v>
                </c:pt>
                <c:pt idx="303">
                  <c:v>96.0251504818658</c:v>
                </c:pt>
                <c:pt idx="304">
                  <c:v>96.1207371182434</c:v>
                </c:pt>
                <c:pt idx="305">
                  <c:v>96.9047696158491</c:v>
                </c:pt>
                <c:pt idx="306">
                  <c:v>98.0101693817405</c:v>
                </c:pt>
                <c:pt idx="307">
                  <c:v>98.2011575884038</c:v>
                </c:pt>
                <c:pt idx="308">
                  <c:v>97.6840829281157</c:v>
                </c:pt>
                <c:pt idx="309">
                  <c:v>97.8095577383073</c:v>
                </c:pt>
                <c:pt idx="310">
                  <c:v>97.119816414437</c:v>
                </c:pt>
                <c:pt idx="311">
                  <c:v>98.3584637663726</c:v>
                </c:pt>
                <c:pt idx="312">
                  <c:v>98.6749267832275</c:v>
                </c:pt>
                <c:pt idx="313">
                  <c:v>98.5269664428909</c:v>
                </c:pt>
                <c:pt idx="314">
                  <c:v>98.6614169585313</c:v>
                </c:pt>
                <c:pt idx="315">
                  <c:v>98.3797463669213</c:v>
                </c:pt>
                <c:pt idx="316">
                  <c:v>97.9244837812704</c:v>
                </c:pt>
                <c:pt idx="317">
                  <c:v>98.2255863125119</c:v>
                </c:pt>
                <c:pt idx="318">
                  <c:v>97.9986027510074</c:v>
                </c:pt>
                <c:pt idx="319">
                  <c:v>98.1191733097682</c:v>
                </c:pt>
                <c:pt idx="320">
                  <c:v>98.6660436108245</c:v>
                </c:pt>
                <c:pt idx="321">
                  <c:v>97.8717399451279</c:v>
                </c:pt>
                <c:pt idx="322">
                  <c:v>98.8763712240734</c:v>
                </c:pt>
                <c:pt idx="323">
                  <c:v>100</c:v>
                </c:pt>
                <c:pt idx="324">
                  <c:v>100.244934972402</c:v>
                </c:pt>
                <c:pt idx="325">
                  <c:v>100.678452292275</c:v>
                </c:pt>
                <c:pt idx="326">
                  <c:v>100.178866377655</c:v>
                </c:pt>
                <c:pt idx="327">
                  <c:v>95.5116846103665</c:v>
                </c:pt>
                <c:pt idx="328">
                  <c:v>93.6913745321298</c:v>
                </c:pt>
                <c:pt idx="329">
                  <c:v>97.3644737877014</c:v>
                </c:pt>
                <c:pt idx="330">
                  <c:v>97.8736831390911</c:v>
                </c:pt>
                <c:pt idx="331">
                  <c:v>98.7802293894207</c:v>
                </c:pt>
                <c:pt idx="332">
                  <c:v>96.3900082817076</c:v>
                </c:pt>
                <c:pt idx="333">
                  <c:v>96.963343033881</c:v>
                </c:pt>
                <c:pt idx="334">
                  <c:v>97.9266120413253</c:v>
                </c:pt>
                <c:pt idx="335">
                  <c:v>98.0632833500664</c:v>
                </c:pt>
                <c:pt idx="336">
                  <c:v>98.0331175771147</c:v>
                </c:pt>
                <c:pt idx="337">
                  <c:v>96.7284941634781</c:v>
                </c:pt>
                <c:pt idx="338">
                  <c:v>98.9901868704861</c:v>
                </c:pt>
                <c:pt idx="339">
                  <c:v>100.311743831516</c:v>
                </c:pt>
                <c:pt idx="340">
                  <c:v>103.045910270705</c:v>
                </c:pt>
                <c:pt idx="341">
                  <c:v>102.655050684976</c:v>
                </c:pt>
                <c:pt idx="342">
                  <c:v>102.825311489366</c:v>
                </c:pt>
                <c:pt idx="343">
                  <c:v>103.737779854631</c:v>
                </c:pt>
                <c:pt idx="344">
                  <c:v>102.832251467805</c:v>
                </c:pt>
                <c:pt idx="345">
                  <c:v>103.829572636128</c:v>
                </c:pt>
                <c:pt idx="346">
                  <c:v>104.863166758429</c:v>
                </c:pt>
                <c:pt idx="347">
                  <c:v>106.373213533883</c:v>
                </c:pt>
                <c:pt idx="348">
                  <c:v>105.207852354272</c:v>
                </c:pt>
                <c:pt idx="349">
                  <c:v>106.857161363752</c:v>
                </c:pt>
                <c:pt idx="350">
                  <c:v>107.127450390721</c:v>
                </c:pt>
                <c:pt idx="351">
                  <c:v>107.495176714984</c:v>
                </c:pt>
                <c:pt idx="352">
                  <c:v>108.094790852183</c:v>
                </c:pt>
                <c:pt idx="353">
                  <c:v>109.005223490439</c:v>
                </c:pt>
                <c:pt idx="354">
                  <c:v>108.219340331916</c:v>
                </c:pt>
                <c:pt idx="355">
                  <c:v>109.676273139045</c:v>
                </c:pt>
                <c:pt idx="356">
                  <c:v>110.195290993296</c:v>
                </c:pt>
                <c:pt idx="357">
                  <c:v>109.681825121797</c:v>
                </c:pt>
                <c:pt idx="358">
                  <c:v>109.587719014153</c:v>
                </c:pt>
                <c:pt idx="359">
                  <c:v>107.509611870139</c:v>
                </c:pt>
                <c:pt idx="360">
                  <c:v>107.504522552617</c:v>
                </c:pt>
                <c:pt idx="361">
                  <c:v>108.411253869038</c:v>
                </c:pt>
                <c:pt idx="362">
                  <c:v>107.93646681071</c:v>
                </c:pt>
                <c:pt idx="363">
                  <c:v>108.707822281032</c:v>
                </c:pt>
                <c:pt idx="364">
                  <c:v>108.259314607729</c:v>
                </c:pt>
                <c:pt idx="365">
                  <c:v>108.460296383346</c:v>
                </c:pt>
                <c:pt idx="366">
                  <c:v>108.497587200829</c:v>
                </c:pt>
                <c:pt idx="367">
                  <c:v>107.87807845877</c:v>
                </c:pt>
                <c:pt idx="368">
                  <c:v>106.477405743526</c:v>
                </c:pt>
                <c:pt idx="369">
                  <c:v>107.592243880096</c:v>
                </c:pt>
                <c:pt idx="370">
                  <c:v>107.871786211651</c:v>
                </c:pt>
                <c:pt idx="371">
                  <c:v>107.343977718043</c:v>
                </c:pt>
                <c:pt idx="372">
                  <c:v>107.585303901656</c:v>
                </c:pt>
                <c:pt idx="373">
                  <c:v>106.927949143838</c:v>
                </c:pt>
                <c:pt idx="374">
                  <c:v>106.758243537723</c:v>
                </c:pt>
                <c:pt idx="375">
                  <c:v>108.248950906593</c:v>
                </c:pt>
                <c:pt idx="376">
                  <c:v>108.908433924465</c:v>
                </c:pt>
                <c:pt idx="377">
                  <c:v>108.82062006394</c:v>
                </c:pt>
                <c:pt idx="378">
                  <c:v>110.286991241747</c:v>
                </c:pt>
                <c:pt idx="379">
                  <c:v>110.849962292784</c:v>
                </c:pt>
                <c:pt idx="380">
                  <c:v>110.091468915837</c:v>
                </c:pt>
                <c:pt idx="381">
                  <c:v>111.427646098113</c:v>
                </c:pt>
                <c:pt idx="382">
                  <c:v>111.320030165773</c:v>
                </c:pt>
                <c:pt idx="383">
                  <c:v>112.415528895757</c:v>
                </c:pt>
                <c:pt idx="384">
                  <c:v>114.670744289554</c:v>
                </c:pt>
                <c:pt idx="385">
                  <c:v>115.019964004645</c:v>
                </c:pt>
                <c:pt idx="386">
                  <c:v>116.034126187315</c:v>
                </c:pt>
                <c:pt idx="387">
                  <c:v>115.579788932122</c:v>
                </c:pt>
                <c:pt idx="388">
                  <c:v>115.823150842745</c:v>
                </c:pt>
                <c:pt idx="389">
                  <c:v>115.686387000958</c:v>
                </c:pt>
                <c:pt idx="390">
                  <c:v>118.330056121292</c:v>
                </c:pt>
                <c:pt idx="391">
                  <c:v>118.07013079546</c:v>
                </c:pt>
                <c:pt idx="392">
                  <c:v>117.92762990483</c:v>
                </c:pt>
                <c:pt idx="393">
                  <c:v>119.750715974442</c:v>
                </c:pt>
                <c:pt idx="394">
                  <c:v>120.538634859974</c:v>
                </c:pt>
                <c:pt idx="395">
                  <c:v>120.340799207917</c:v>
                </c:pt>
                <c:pt idx="396">
                  <c:v>122.130850980156</c:v>
                </c:pt>
                <c:pt idx="397">
                  <c:v>122.466745936643</c:v>
                </c:pt>
                <c:pt idx="398">
                  <c:v>122.625255044208</c:v>
                </c:pt>
                <c:pt idx="399">
                  <c:v>125.185181758035</c:v>
                </c:pt>
                <c:pt idx="400">
                  <c:v>126.220904140391</c:v>
                </c:pt>
                <c:pt idx="401">
                  <c:v>126.322135292566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20141856"/>
        <c:axId val="21994255"/>
      </c:lineChart>
      <c:dateAx>
        <c:axId val="21746784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616621"/>
        <c:crosses val="autoZero"/>
        <c:auto val="1"/>
        <c:lblOffset val="100"/>
        <c:baseTimeUnit val="months"/>
        <c:noMultiLvlLbl val="0"/>
      </c:dateAx>
      <c:valAx>
        <c:axId val="5261662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Construction Idx (Dec 2019 = 100)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746784"/>
        <c:crosses val="autoZero"/>
        <c:crossBetween val="between"/>
      </c:valAx>
      <c:catAx>
        <c:axId val="20141856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994255"/>
        <c:auto val="1"/>
        <c:lblAlgn val="ctr"/>
        <c:lblOffset val="100"/>
        <c:noMultiLvlLbl val="0"/>
      </c:catAx>
      <c:valAx>
        <c:axId val="21994255"/>
        <c:scaling>
          <c:orientation val="minMax"/>
        </c:scaling>
        <c:delete val="0"/>
        <c:axPos val="r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Employment &amp; Production Idx (Dec 2019 = 100), right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141856"/>
        <c:crosses val="max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Announced Investment per Direct Job, Selected Projects ($M per job)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'Jobs per $1B Projects'!$G$1</c:f>
              <c:strCache>
                <c:ptCount val="1"/>
                <c:pt idx="0">
                  <c:v>Capex per Job ($M)</c:v>
                </c:pt>
              </c:strCache>
            </c:strRef>
          </c:tx>
          <c:spPr>
            <a:solidFill>
              <a:srgbClr val="a31f34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'Jobs per $1B Projects'!$A$2:$A$12</c:f>
              <c:strCache>
                <c:ptCount val="11"/>
                <c:pt idx="0">
                  <c:v>Typical regional distribution center (reference)</c:v>
                </c:pt>
                <c:pt idx="1">
                  <c:v>Traditional auto assembly plant (reference)</c:v>
                </c:pt>
                <c:pt idx="2">
                  <c:v>Hyundai Metaplant America</c:v>
                </c:pt>
                <c:pt idx="3">
                  <c:v>Panasonic Energy De Soto</c:v>
                </c:pt>
                <c:pt idx="4">
                  <c:v>BlueOval SK Battery Park (KY)</c:v>
                </c:pt>
                <c:pt idx="5">
                  <c:v>Toyota Battery Manufacturing NC</c:v>
                </c:pt>
                <c:pt idx="6">
                  <c:v>Intel Ohio One (initial phase)</c:v>
                </c:pt>
                <c:pt idx="7">
                  <c:v>Micron New York megafab</c:v>
                </c:pt>
                <c:pt idx="8">
                  <c:v>Typical hyperscale data center campus (reference)</c:v>
                </c:pt>
                <c:pt idx="9">
                  <c:v>TSMC Arizona (full 6-fab buildout)</c:v>
                </c:pt>
                <c:pt idx="10">
                  <c:v>Samsung Taylor (expanded commitment)</c:v>
                </c:pt>
              </c:strCache>
            </c:strRef>
          </c:cat>
          <c:val>
            <c:numRef>
              <c:f>'Jobs per $1B Projects'!$G$2:$G$12</c:f>
              <c:numCache>
                <c:formatCode>\$#,##0.0</c:formatCode>
                <c:ptCount val="11"/>
                <c:pt idx="0">
                  <c:v>0.15</c:v>
                </c:pt>
                <c:pt idx="1">
                  <c:v>0.5</c:v>
                </c:pt>
                <c:pt idx="2">
                  <c:v>0.894117647058824</c:v>
                </c:pt>
                <c:pt idx="3">
                  <c:v>1</c:v>
                </c:pt>
                <c:pt idx="4">
                  <c:v>1.16</c:v>
                </c:pt>
                <c:pt idx="5">
                  <c:v>2.72549019607843</c:v>
                </c:pt>
                <c:pt idx="6">
                  <c:v>9.33333333333333</c:v>
                </c:pt>
                <c:pt idx="7">
                  <c:v>11.1111111111111</c:v>
                </c:pt>
                <c:pt idx="8">
                  <c:v>13.3333333333333</c:v>
                </c:pt>
                <c:pt idx="9">
                  <c:v>13.75</c:v>
                </c:pt>
                <c:pt idx="10">
                  <c:v>18.5</c:v>
                </c:pt>
              </c:numCache>
            </c:numRef>
          </c:val>
        </c:ser>
        <c:gapWidth val="150"/>
        <c:overlap val="0"/>
        <c:axId val="11091431"/>
        <c:axId val="36361299"/>
      </c:barChart>
      <c:catAx>
        <c:axId val="110914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361299"/>
        <c:crosses val="autoZero"/>
        <c:auto val="1"/>
        <c:lblAlgn val="ctr"/>
        <c:lblOffset val="100"/>
        <c:noMultiLvlLbl val="0"/>
      </c:catAx>
      <c:valAx>
        <c:axId val="3636129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$M invested per announced direct job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09143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Capital Expenditures per Employee by Manufacturing Industry, 2021 (Census ASM)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'Industry Capital Intensity'!$G$1</c:f>
              <c:strCache>
                <c:ptCount val="1"/>
                <c:pt idx="0">
                  <c:v>Capex per Employee ($)</c:v>
                </c:pt>
              </c:strCache>
            </c:strRef>
          </c:tx>
          <c:spPr>
            <a:solidFill>
              <a:srgbClr val="a31f34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'Industry Capital Intensity'!$B$2:$B$27</c:f>
              <c:strCache>
                <c:ptCount val="26"/>
                <c:pt idx="0">
                  <c:v>Petroleum and coal products mfg</c:v>
                </c:pt>
                <c:pt idx="1">
                  <c:v>Semiconductor &amp; related devices (6-digit)</c:v>
                </c:pt>
                <c:pt idx="2">
                  <c:v>Chemical manufacturing</c:v>
                </c:pt>
                <c:pt idx="3">
                  <c:v>Pharmaceutical and medicine mfg (4-digit)</c:v>
                </c:pt>
                <c:pt idx="4">
                  <c:v>Motor vehicle manufacturing (4-digit)</c:v>
                </c:pt>
                <c:pt idx="5">
                  <c:v>Semiconductor &amp; other electronic components (5-digit)</c:v>
                </c:pt>
                <c:pt idx="6">
                  <c:v>Primary metal manufacturing</c:v>
                </c:pt>
                <c:pt idx="7">
                  <c:v>Paper manufacturing</c:v>
                </c:pt>
                <c:pt idx="8">
                  <c:v>Nonmetallic mineral product mfg</c:v>
                </c:pt>
                <c:pt idx="9">
                  <c:v>Beverage and tobacco product mfg</c:v>
                </c:pt>
                <c:pt idx="10">
                  <c:v>Computer and electronic product mfg</c:v>
                </c:pt>
                <c:pt idx="11">
                  <c:v>Plastics and rubber products mfg</c:v>
                </c:pt>
                <c:pt idx="12">
                  <c:v>Transportation equipment mfg</c:v>
                </c:pt>
                <c:pt idx="13">
                  <c:v>Food manufacturing</c:v>
                </c:pt>
                <c:pt idx="14">
                  <c:v>Textile mills</c:v>
                </c:pt>
                <c:pt idx="15">
                  <c:v>Wood product manufacturing</c:v>
                </c:pt>
                <c:pt idx="16">
                  <c:v>Battery manufacturing (5-digit)</c:v>
                </c:pt>
                <c:pt idx="17">
                  <c:v>Fabricated metal product mfg</c:v>
                </c:pt>
                <c:pt idx="18">
                  <c:v>Machinery manufacturing</c:v>
                </c:pt>
                <c:pt idx="19">
                  <c:v>Electrical equip., appliance, component</c:v>
                </c:pt>
                <c:pt idx="20">
                  <c:v>Miscellaneous manufacturing</c:v>
                </c:pt>
                <c:pt idx="21">
                  <c:v>Printing and related support</c:v>
                </c:pt>
                <c:pt idx="22">
                  <c:v>Furniture and related product mfg</c:v>
                </c:pt>
                <c:pt idx="23">
                  <c:v>Textile product mills</c:v>
                </c:pt>
                <c:pt idx="24">
                  <c:v>Leather and allied product mfg</c:v>
                </c:pt>
                <c:pt idx="25">
                  <c:v>Apparel manufacturing</c:v>
                </c:pt>
              </c:strCache>
            </c:strRef>
          </c:cat>
          <c:val>
            <c:numRef>
              <c:f>'Industry Capital Intensity'!$G$2:$G$27</c:f>
              <c:numCache>
                <c:formatCode>\$#,##0</c:formatCode>
                <c:ptCount val="26"/>
                <c:pt idx="0">
                  <c:v>80590.9407734895</c:v>
                </c:pt>
                <c:pt idx="1">
                  <c:v>54690.9221974149</c:v>
                </c:pt>
                <c:pt idx="2">
                  <c:v>41182.2817605149</c:v>
                </c:pt>
                <c:pt idx="3">
                  <c:v>39153.5902755852</c:v>
                </c:pt>
                <c:pt idx="4">
                  <c:v>29918.2428627128</c:v>
                </c:pt>
                <c:pt idx="5">
                  <c:v>25757.8028601259</c:v>
                </c:pt>
                <c:pt idx="6">
                  <c:v>25547.1495159555</c:v>
                </c:pt>
                <c:pt idx="7">
                  <c:v>23491.2309903912</c:v>
                </c:pt>
                <c:pt idx="8">
                  <c:v>16323.0928789029</c:v>
                </c:pt>
                <c:pt idx="9">
                  <c:v>15985.5177213834</c:v>
                </c:pt>
                <c:pt idx="10">
                  <c:v>15920.3329322789</c:v>
                </c:pt>
                <c:pt idx="11">
                  <c:v>14350.2788846682</c:v>
                </c:pt>
                <c:pt idx="12">
                  <c:v>14102.4260165654</c:v>
                </c:pt>
                <c:pt idx="13">
                  <c:v>13110.8161308767</c:v>
                </c:pt>
                <c:pt idx="14">
                  <c:v>12921.0573637835</c:v>
                </c:pt>
                <c:pt idx="15">
                  <c:v>12882.8080538124</c:v>
                </c:pt>
                <c:pt idx="16">
                  <c:v>11782.6726985495</c:v>
                </c:pt>
                <c:pt idx="17">
                  <c:v>10855.5595923225</c:v>
                </c:pt>
                <c:pt idx="18">
                  <c:v>10564.3798397502</c:v>
                </c:pt>
                <c:pt idx="19">
                  <c:v>9392.01786441681</c:v>
                </c:pt>
                <c:pt idx="20">
                  <c:v>8640.24641775827</c:v>
                </c:pt>
                <c:pt idx="21">
                  <c:v>6479.32493768634</c:v>
                </c:pt>
                <c:pt idx="22">
                  <c:v>6306.35466767544</c:v>
                </c:pt>
                <c:pt idx="23">
                  <c:v>4674.91362862889</c:v>
                </c:pt>
                <c:pt idx="24">
                  <c:v>2654.67970464977</c:v>
                </c:pt>
                <c:pt idx="25">
                  <c:v>2623.12973068122</c:v>
                </c:pt>
              </c:numCache>
            </c:numRef>
          </c:val>
        </c:ser>
        <c:gapWidth val="150"/>
        <c:overlap val="0"/>
        <c:axId val="47749572"/>
        <c:axId val="58752890"/>
      </c:barChart>
      <c:catAx>
        <c:axId val="477495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752890"/>
        <c:crosses val="autoZero"/>
        <c:auto val="1"/>
        <c:lblAlgn val="ctr"/>
        <c:lblOffset val="100"/>
        <c:noMultiLvlLbl val="0"/>
      </c:catAx>
      <c:valAx>
        <c:axId val="5875289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$ per employee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74957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Manufacturing Output by Segment, 1972–2026 (2000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'Segments Over Time'!$U$1</c:f>
              <c:strCache>
                <c:ptCount val="1"/>
                <c:pt idx="0">
                  <c:v>IP Total (2000=100)</c:v>
                </c:pt>
              </c:strCache>
            </c:strRef>
          </c:tx>
          <c:spPr>
            <a:solidFill>
              <a:srgbClr val="a31f34"/>
            </a:solidFill>
            <a:ln w="2808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Time'!$A$2:$A$56</c:f>
              <c:strCache>
                <c:ptCount val="55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  <c:pt idx="54">
                  <c:v>2026</c:v>
                </c:pt>
              </c:strCache>
            </c:strRef>
          </c:cat>
          <c:val>
            <c:numRef>
              <c:f>'Segments Over Time'!$U$2:$U$56</c:f>
              <c:numCache>
                <c:formatCode>0.0</c:formatCode>
                <c:ptCount val="55"/>
                <c:pt idx="0">
                  <c:v>40.2081594000667</c:v>
                </c:pt>
                <c:pt idx="1">
                  <c:v>43.9155114994641</c:v>
                </c:pt>
                <c:pt idx="2">
                  <c:v>43.8390590846111</c:v>
                </c:pt>
                <c:pt idx="3">
                  <c:v>39.1252742368325</c:v>
                </c:pt>
                <c:pt idx="4">
                  <c:v>42.737329009016</c:v>
                </c:pt>
                <c:pt idx="5">
                  <c:v>46.4001166453589</c:v>
                </c:pt>
                <c:pt idx="6">
                  <c:v>49.2546649427327</c:v>
                </c:pt>
                <c:pt idx="7">
                  <c:v>50.7777325726354</c:v>
                </c:pt>
                <c:pt idx="8">
                  <c:v>48.8500804082373</c:v>
                </c:pt>
                <c:pt idx="9">
                  <c:v>49.2961273258113</c:v>
                </c:pt>
                <c:pt idx="10">
                  <c:v>46.4754605359554</c:v>
                </c:pt>
                <c:pt idx="11">
                  <c:v>48.7385932630511</c:v>
                </c:pt>
                <c:pt idx="12">
                  <c:v>53.6172800336991</c:v>
                </c:pt>
                <c:pt idx="13">
                  <c:v>54.434825612596</c:v>
                </c:pt>
                <c:pt idx="14">
                  <c:v>55.6229758816411</c:v>
                </c:pt>
                <c:pt idx="15">
                  <c:v>58.7803837335508</c:v>
                </c:pt>
                <c:pt idx="16">
                  <c:v>62.0739702144896</c:v>
                </c:pt>
                <c:pt idx="17">
                  <c:v>62.6346957543432</c:v>
                </c:pt>
                <c:pt idx="18">
                  <c:v>63.1865173412975</c:v>
                </c:pt>
                <c:pt idx="19">
                  <c:v>61.966443361607</c:v>
                </c:pt>
                <c:pt idx="20">
                  <c:v>64.4208680406467</c:v>
                </c:pt>
                <c:pt idx="21">
                  <c:v>66.8141629707664</c:v>
                </c:pt>
                <c:pt idx="22">
                  <c:v>71.0163370550247</c:v>
                </c:pt>
                <c:pt idx="23">
                  <c:v>74.8750205948609</c:v>
                </c:pt>
                <c:pt idx="24">
                  <c:v>78.8417673702846</c:v>
                </c:pt>
                <c:pt idx="25">
                  <c:v>85.5745861159304</c:v>
                </c:pt>
                <c:pt idx="26">
                  <c:v>91.3317694201605</c:v>
                </c:pt>
                <c:pt idx="27">
                  <c:v>96.1955536913277</c:v>
                </c:pt>
                <c:pt idx="28">
                  <c:v>100</c:v>
                </c:pt>
                <c:pt idx="29">
                  <c:v>96.6400897976165</c:v>
                </c:pt>
                <c:pt idx="30">
                  <c:v>97.2813532005911</c:v>
                </c:pt>
                <c:pt idx="31">
                  <c:v>98.9300416599507</c:v>
                </c:pt>
                <c:pt idx="32">
                  <c:v>102.027928911055</c:v>
                </c:pt>
                <c:pt idx="33">
                  <c:v>106.475363987069</c:v>
                </c:pt>
                <c:pt idx="34">
                  <c:v>109.502269926908</c:v>
                </c:pt>
                <c:pt idx="35">
                  <c:v>113.091725107797</c:v>
                </c:pt>
                <c:pt idx="36">
                  <c:v>107.993532654934</c:v>
                </c:pt>
                <c:pt idx="37">
                  <c:v>93.1790267568255</c:v>
                </c:pt>
                <c:pt idx="38">
                  <c:v>99.3379875260626</c:v>
                </c:pt>
                <c:pt idx="39">
                  <c:v>102.561540305182</c:v>
                </c:pt>
                <c:pt idx="40">
                  <c:v>105.553545610365</c:v>
                </c:pt>
                <c:pt idx="41">
                  <c:v>106.705972791272</c:v>
                </c:pt>
                <c:pt idx="42">
                  <c:v>107.995928497682</c:v>
                </c:pt>
                <c:pt idx="43">
                  <c:v>107.489949752562</c:v>
                </c:pt>
                <c:pt idx="44">
                  <c:v>106.720928929023</c:v>
                </c:pt>
                <c:pt idx="45">
                  <c:v>107.276540953758</c:v>
                </c:pt>
                <c:pt idx="46">
                  <c:v>108.848061821325</c:v>
                </c:pt>
                <c:pt idx="47">
                  <c:v>106.688102307492</c:v>
                </c:pt>
                <c:pt idx="48">
                  <c:v>99.7749874553495</c:v>
                </c:pt>
                <c:pt idx="49">
                  <c:v>104.7345786173</c:v>
                </c:pt>
                <c:pt idx="50">
                  <c:v>105.153421992031</c:v>
                </c:pt>
                <c:pt idx="51">
                  <c:v>104.345835252019</c:v>
                </c:pt>
                <c:pt idx="52">
                  <c:v>103.395329340322</c:v>
                </c:pt>
                <c:pt idx="53">
                  <c:v>104.397998470058</c:v>
                </c:pt>
                <c:pt idx="54">
                  <c:v>105.259008927464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'Segments Over Time'!$V$1</c:f>
              <c:strCache>
                <c:ptCount val="1"/>
                <c:pt idx="0">
                  <c:v>IP Computer/Elec (2000=100)</c:v>
                </c:pt>
              </c:strCache>
            </c:strRef>
          </c:tx>
          <c:spPr>
            <a:solidFill>
              <a:srgbClr val="1f5c99"/>
            </a:solidFill>
            <a:ln w="24120">
              <a:solidFill>
                <a:srgbClr val="1f5c9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Time'!$A$2:$A$56</c:f>
              <c:strCache>
                <c:ptCount val="55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  <c:pt idx="54">
                  <c:v>2026</c:v>
                </c:pt>
              </c:strCache>
            </c:strRef>
          </c:cat>
          <c:val>
            <c:numRef>
              <c:f>'Segments Over Time'!$V$2:$V$56</c:f>
              <c:numCache>
                <c:formatCode>0.0</c:formatCode>
                <c:ptCount val="55"/>
                <c:pt idx="0">
                  <c:v>1.39450771159118</c:v>
                </c:pt>
                <c:pt idx="1">
                  <c:v>1.65291472005684</c:v>
                </c:pt>
                <c:pt idx="2">
                  <c:v>1.83019082920552</c:v>
                </c:pt>
                <c:pt idx="3">
                  <c:v>1.66299575711672</c:v>
                </c:pt>
                <c:pt idx="4">
                  <c:v>1.96432760689318</c:v>
                </c:pt>
                <c:pt idx="5">
                  <c:v>2.48433216480887</c:v>
                </c:pt>
                <c:pt idx="6">
                  <c:v>3.057610713783</c:v>
                </c:pt>
                <c:pt idx="7">
                  <c:v>3.74958274962967</c:v>
                </c:pt>
                <c:pt idx="8">
                  <c:v>4.55593165807589</c:v>
                </c:pt>
                <c:pt idx="9">
                  <c:v>5.27265049500305</c:v>
                </c:pt>
                <c:pt idx="10">
                  <c:v>5.93657794370974</c:v>
                </c:pt>
                <c:pt idx="11">
                  <c:v>6.86360437291794</c:v>
                </c:pt>
                <c:pt idx="12">
                  <c:v>8.45303000851258</c:v>
                </c:pt>
                <c:pt idx="13">
                  <c:v>8.97054111843208</c:v>
                </c:pt>
                <c:pt idx="14">
                  <c:v>9.31989195058683</c:v>
                </c:pt>
                <c:pt idx="15">
                  <c:v>10.6474519240437</c:v>
                </c:pt>
                <c:pt idx="16">
                  <c:v>11.8295339531205</c:v>
                </c:pt>
                <c:pt idx="17">
                  <c:v>12.1896897265921</c:v>
                </c:pt>
                <c:pt idx="18">
                  <c:v>13.2664839031845</c:v>
                </c:pt>
                <c:pt idx="19">
                  <c:v>13.8497362441434</c:v>
                </c:pt>
                <c:pt idx="20">
                  <c:v>15.5987157402256</c:v>
                </c:pt>
                <c:pt idx="21">
                  <c:v>17.2549282463419</c:v>
                </c:pt>
                <c:pt idx="22">
                  <c:v>20.3486805504353</c:v>
                </c:pt>
                <c:pt idx="23">
                  <c:v>26.0262348264976</c:v>
                </c:pt>
                <c:pt idx="24">
                  <c:v>34.0650307324168</c:v>
                </c:pt>
                <c:pt idx="25">
                  <c:v>45.4371108176767</c:v>
                </c:pt>
                <c:pt idx="26">
                  <c:v>58.432666849877</c:v>
                </c:pt>
                <c:pt idx="27">
                  <c:v>77.0728529200823</c:v>
                </c:pt>
                <c:pt idx="28">
                  <c:v>100</c:v>
                </c:pt>
                <c:pt idx="29">
                  <c:v>104.320260605533</c:v>
                </c:pt>
                <c:pt idx="30">
                  <c:v>103.026884999765</c:v>
                </c:pt>
                <c:pt idx="31">
                  <c:v>118.334698473769</c:v>
                </c:pt>
                <c:pt idx="32">
                  <c:v>139.268534965246</c:v>
                </c:pt>
                <c:pt idx="33">
                  <c:v>158.499829078162</c:v>
                </c:pt>
                <c:pt idx="34">
                  <c:v>180.880616122957</c:v>
                </c:pt>
                <c:pt idx="35">
                  <c:v>209.056658913741</c:v>
                </c:pt>
                <c:pt idx="36">
                  <c:v>225.968322485941</c:v>
                </c:pt>
                <c:pt idx="37">
                  <c:v>201.733777506686</c:v>
                </c:pt>
                <c:pt idx="38">
                  <c:v>230.744401471939</c:v>
                </c:pt>
                <c:pt idx="39">
                  <c:v>249.680208591671</c:v>
                </c:pt>
                <c:pt idx="40">
                  <c:v>269.074273917328</c:v>
                </c:pt>
                <c:pt idx="41">
                  <c:v>278.295259097399</c:v>
                </c:pt>
                <c:pt idx="42">
                  <c:v>290.033527491605</c:v>
                </c:pt>
                <c:pt idx="43">
                  <c:v>292.390184394501</c:v>
                </c:pt>
                <c:pt idx="44">
                  <c:v>299.901870756279</c:v>
                </c:pt>
                <c:pt idx="45">
                  <c:v>321.735198503931</c:v>
                </c:pt>
                <c:pt idx="46">
                  <c:v>336.852196178054</c:v>
                </c:pt>
                <c:pt idx="47">
                  <c:v>342.460470135598</c:v>
                </c:pt>
                <c:pt idx="48">
                  <c:v>340.06769845366</c:v>
                </c:pt>
                <c:pt idx="49">
                  <c:v>354.717027166518</c:v>
                </c:pt>
                <c:pt idx="50">
                  <c:v>376.283529167309</c:v>
                </c:pt>
                <c:pt idx="51">
                  <c:v>375.206547311835</c:v>
                </c:pt>
                <c:pt idx="52">
                  <c:v>380.624943863906</c:v>
                </c:pt>
                <c:pt idx="53">
                  <c:v>407.89921644067</c:v>
                </c:pt>
                <c:pt idx="54">
                  <c:v>431.696228324765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'Segments Over Time'!$W$1</c:f>
              <c:strCache>
                <c:ptCount val="1"/>
                <c:pt idx="0">
                  <c:v>IP Transp Equip (2000=100)</c:v>
                </c:pt>
              </c:strCache>
            </c:strRef>
          </c:tx>
          <c:spPr>
            <a:solidFill>
              <a:srgbClr val="4d4d4d"/>
            </a:solidFill>
            <a:ln w="20160">
              <a:solidFill>
                <a:srgbClr val="4d4d4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Time'!$A$2:$A$56</c:f>
              <c:strCache>
                <c:ptCount val="55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  <c:pt idx="54">
                  <c:v>2026</c:v>
                </c:pt>
              </c:strCache>
            </c:strRef>
          </c:cat>
          <c:val>
            <c:numRef>
              <c:f>'Segments Over Time'!$W$2:$W$56</c:f>
              <c:numCache>
                <c:formatCode>0.0</c:formatCode>
                <c:ptCount val="55"/>
                <c:pt idx="0">
                  <c:v>55.1800698936179</c:v>
                </c:pt>
                <c:pt idx="1">
                  <c:v>62.995935403689</c:v>
                </c:pt>
                <c:pt idx="2">
                  <c:v>58.0802043271028</c:v>
                </c:pt>
                <c:pt idx="3">
                  <c:v>52.6332893365372</c:v>
                </c:pt>
                <c:pt idx="4">
                  <c:v>58.8977886397282</c:v>
                </c:pt>
                <c:pt idx="5">
                  <c:v>63.9970468019342</c:v>
                </c:pt>
                <c:pt idx="6">
                  <c:v>68.1191295921524</c:v>
                </c:pt>
                <c:pt idx="7">
                  <c:v>68.7118542617184</c:v>
                </c:pt>
                <c:pt idx="8">
                  <c:v>60.8478429038475</c:v>
                </c:pt>
                <c:pt idx="9">
                  <c:v>58.4982054825189</c:v>
                </c:pt>
                <c:pt idx="10">
                  <c:v>53.7845458568139</c:v>
                </c:pt>
                <c:pt idx="11">
                  <c:v>59.3470972329195</c:v>
                </c:pt>
                <c:pt idx="12">
                  <c:v>67.3145294943865</c:v>
                </c:pt>
                <c:pt idx="13">
                  <c:v>70.7694363587081</c:v>
                </c:pt>
                <c:pt idx="14">
                  <c:v>72.3853971916607</c:v>
                </c:pt>
                <c:pt idx="15">
                  <c:v>75.0030275440163</c:v>
                </c:pt>
                <c:pt idx="16">
                  <c:v>79.4835504845861</c:v>
                </c:pt>
                <c:pt idx="17">
                  <c:v>80.9820952626466</c:v>
                </c:pt>
                <c:pt idx="18">
                  <c:v>78.3624746291811</c:v>
                </c:pt>
                <c:pt idx="19">
                  <c:v>74.4952952492516</c:v>
                </c:pt>
                <c:pt idx="20">
                  <c:v>76.8044952131107</c:v>
                </c:pt>
                <c:pt idx="21">
                  <c:v>79.0373905371716</c:v>
                </c:pt>
                <c:pt idx="22">
                  <c:v>82.5659272719691</c:v>
                </c:pt>
                <c:pt idx="23">
                  <c:v>82.883929964851</c:v>
                </c:pt>
                <c:pt idx="24">
                  <c:v>84.5343679425316</c:v>
                </c:pt>
                <c:pt idx="25">
                  <c:v>93.0871955843982</c:v>
                </c:pt>
                <c:pt idx="26">
                  <c:v>101.316639402975</c:v>
                </c:pt>
                <c:pt idx="27">
                  <c:v>107.8200988064</c:v>
                </c:pt>
                <c:pt idx="28">
                  <c:v>100</c:v>
                </c:pt>
                <c:pt idx="29">
                  <c:v>96.3209916949465</c:v>
                </c:pt>
                <c:pt idx="30">
                  <c:v>100.495759016342</c:v>
                </c:pt>
                <c:pt idx="31">
                  <c:v>102.206947955518</c:v>
                </c:pt>
                <c:pt idx="32">
                  <c:v>100.949027110577</c:v>
                </c:pt>
                <c:pt idx="33">
                  <c:v>105.163178830654</c:v>
                </c:pt>
                <c:pt idx="34">
                  <c:v>106.981242706252</c:v>
                </c:pt>
                <c:pt idx="35">
                  <c:v>113.825566708852</c:v>
                </c:pt>
                <c:pt idx="36">
                  <c:v>102.458786964733</c:v>
                </c:pt>
                <c:pt idx="37">
                  <c:v>83.3949478030351</c:v>
                </c:pt>
                <c:pt idx="38">
                  <c:v>96.706821904381</c:v>
                </c:pt>
                <c:pt idx="39">
                  <c:v>101.264323442373</c:v>
                </c:pt>
                <c:pt idx="40">
                  <c:v>112.400894004789</c:v>
                </c:pt>
                <c:pt idx="41">
                  <c:v>117.931695658428</c:v>
                </c:pt>
                <c:pt idx="42">
                  <c:v>125.450124713752</c:v>
                </c:pt>
                <c:pt idx="43">
                  <c:v>128.567884276421</c:v>
                </c:pt>
                <c:pt idx="44">
                  <c:v>125.359245740325</c:v>
                </c:pt>
                <c:pt idx="45">
                  <c:v>126.367054592463</c:v>
                </c:pt>
                <c:pt idx="46">
                  <c:v>129.164684283498</c:v>
                </c:pt>
                <c:pt idx="47">
                  <c:v>122.343875083639</c:v>
                </c:pt>
                <c:pt idx="48">
                  <c:v>103.760967870545</c:v>
                </c:pt>
                <c:pt idx="49">
                  <c:v>110.589148481921</c:v>
                </c:pt>
                <c:pt idx="50">
                  <c:v>118.866190557727</c:v>
                </c:pt>
                <c:pt idx="51">
                  <c:v>124.240423430727</c:v>
                </c:pt>
                <c:pt idx="52">
                  <c:v>122.860095032237</c:v>
                </c:pt>
                <c:pt idx="53">
                  <c:v>125.919188689812</c:v>
                </c:pt>
                <c:pt idx="54">
                  <c:v>128.741154569443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'Segments Over Time'!$X$1</c:f>
              <c:strCache>
                <c:ptCount val="1"/>
                <c:pt idx="0">
                  <c:v>IP Food (2000=100)</c:v>
                </c:pt>
              </c:strCache>
            </c:strRef>
          </c:tx>
          <c:spPr>
            <a:solidFill>
              <a:srgbClr val="2e6b4f"/>
            </a:solidFill>
            <a:ln w="20160">
              <a:solidFill>
                <a:srgbClr val="2e6b4f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Time'!$A$2:$A$56</c:f>
              <c:strCache>
                <c:ptCount val="55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  <c:pt idx="54">
                  <c:v>2026</c:v>
                </c:pt>
              </c:strCache>
            </c:strRef>
          </c:cat>
          <c:val>
            <c:numRef>
              <c:f>'Segments Over Time'!$X$2:$X$56</c:f>
              <c:numCache>
                <c:formatCode>0.0</c:formatCode>
                <c:ptCount val="55"/>
                <c:pt idx="0">
                  <c:v>59.9532705602641</c:v>
                </c:pt>
                <c:pt idx="1">
                  <c:v>60.0629027630639</c:v>
                </c:pt>
                <c:pt idx="2">
                  <c:v>60.8224993346896</c:v>
                </c:pt>
                <c:pt idx="3">
                  <c:v>59.5115592137608</c:v>
                </c:pt>
                <c:pt idx="4">
                  <c:v>64.329738233166</c:v>
                </c:pt>
                <c:pt idx="5">
                  <c:v>65.5238972515172</c:v>
                </c:pt>
                <c:pt idx="6">
                  <c:v>67.5453171306715</c:v>
                </c:pt>
                <c:pt idx="7">
                  <c:v>66.9301812194153</c:v>
                </c:pt>
                <c:pt idx="8">
                  <c:v>68.0573181218849</c:v>
                </c:pt>
                <c:pt idx="9">
                  <c:v>68.955321926195</c:v>
                </c:pt>
                <c:pt idx="10">
                  <c:v>71.6245246737146</c:v>
                </c:pt>
                <c:pt idx="11">
                  <c:v>72.4085710492035</c:v>
                </c:pt>
                <c:pt idx="12">
                  <c:v>73.8529321160498</c:v>
                </c:pt>
                <c:pt idx="13">
                  <c:v>76.5651888055596</c:v>
                </c:pt>
                <c:pt idx="14">
                  <c:v>77.7266819793519</c:v>
                </c:pt>
                <c:pt idx="15">
                  <c:v>79.4391409534498</c:v>
                </c:pt>
                <c:pt idx="16">
                  <c:v>81.4618357354707</c:v>
                </c:pt>
                <c:pt idx="17">
                  <c:v>81.6445245943873</c:v>
                </c:pt>
                <c:pt idx="18">
                  <c:v>84.1908739241945</c:v>
                </c:pt>
                <c:pt idx="19">
                  <c:v>85.68146202461</c:v>
                </c:pt>
                <c:pt idx="20">
                  <c:v>87.2973211363219</c:v>
                </c:pt>
                <c:pt idx="21">
                  <c:v>89.6066707450967</c:v>
                </c:pt>
                <c:pt idx="22">
                  <c:v>90.1681285238079</c:v>
                </c:pt>
                <c:pt idx="23">
                  <c:v>92.4997936546101</c:v>
                </c:pt>
                <c:pt idx="24">
                  <c:v>90.5832557846121</c:v>
                </c:pt>
                <c:pt idx="25">
                  <c:v>93.0886004607405</c:v>
                </c:pt>
                <c:pt idx="26">
                  <c:v>97.2489673758967</c:v>
                </c:pt>
                <c:pt idx="27">
                  <c:v>98.3119813860404</c:v>
                </c:pt>
                <c:pt idx="28">
                  <c:v>100</c:v>
                </c:pt>
                <c:pt idx="29">
                  <c:v>100.07480374523</c:v>
                </c:pt>
                <c:pt idx="30">
                  <c:v>102.490763564825</c:v>
                </c:pt>
                <c:pt idx="31">
                  <c:v>103.173082135287</c:v>
                </c:pt>
                <c:pt idx="32">
                  <c:v>103.148056264202</c:v>
                </c:pt>
                <c:pt idx="33">
                  <c:v>106.353379276426</c:v>
                </c:pt>
                <c:pt idx="34">
                  <c:v>107.263716585504</c:v>
                </c:pt>
                <c:pt idx="35">
                  <c:v>107.845884453003</c:v>
                </c:pt>
                <c:pt idx="36">
                  <c:v>106.469093238085</c:v>
                </c:pt>
                <c:pt idx="37">
                  <c:v>105.823869619178</c:v>
                </c:pt>
                <c:pt idx="38">
                  <c:v>106.309768154664</c:v>
                </c:pt>
                <c:pt idx="39">
                  <c:v>106.106945274181</c:v>
                </c:pt>
                <c:pt idx="40">
                  <c:v>105.850085399605</c:v>
                </c:pt>
                <c:pt idx="41">
                  <c:v>107.912764913011</c:v>
                </c:pt>
                <c:pt idx="42">
                  <c:v>108.867374404597</c:v>
                </c:pt>
                <c:pt idx="43">
                  <c:v>110.52619302105</c:v>
                </c:pt>
                <c:pt idx="44">
                  <c:v>112.820206020526</c:v>
                </c:pt>
                <c:pt idx="45">
                  <c:v>113.324699250414</c:v>
                </c:pt>
                <c:pt idx="46">
                  <c:v>113.718266487186</c:v>
                </c:pt>
                <c:pt idx="47">
                  <c:v>114.597467835145</c:v>
                </c:pt>
                <c:pt idx="48">
                  <c:v>116.332875060841</c:v>
                </c:pt>
                <c:pt idx="49">
                  <c:v>116.753876318557</c:v>
                </c:pt>
                <c:pt idx="50">
                  <c:v>118.29170193111</c:v>
                </c:pt>
                <c:pt idx="51">
                  <c:v>116.743998182272</c:v>
                </c:pt>
                <c:pt idx="52">
                  <c:v>116.673066364266</c:v>
                </c:pt>
                <c:pt idx="53">
                  <c:v>118.2592060736</c:v>
                </c:pt>
                <c:pt idx="54">
                  <c:v>118.468601786639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'Segments Over Time'!$Y$1</c:f>
              <c:strCache>
                <c:ptCount val="1"/>
                <c:pt idx="0">
                  <c:v>IP Chemicals (2000=100)</c:v>
                </c:pt>
              </c:strCache>
            </c:strRef>
          </c:tx>
          <c:spPr>
            <a:solidFill>
              <a:srgbClr val="b8860b"/>
            </a:solidFill>
            <a:ln w="20160">
              <a:solidFill>
                <a:srgbClr val="b8860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Time'!$A$2:$A$56</c:f>
              <c:strCache>
                <c:ptCount val="55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  <c:pt idx="54">
                  <c:v>2026</c:v>
                </c:pt>
              </c:strCache>
            </c:strRef>
          </c:cat>
          <c:val>
            <c:numRef>
              <c:f>'Segments Over Time'!$Y$2:$Y$56</c:f>
              <c:numCache>
                <c:formatCode>0.0</c:formatCode>
                <c:ptCount val="55"/>
                <c:pt idx="0">
                  <c:v>50.2311232619651</c:v>
                </c:pt>
                <c:pt idx="1">
                  <c:v>54.9800616350268</c:v>
                </c:pt>
                <c:pt idx="2">
                  <c:v>57.1230193074553</c:v>
                </c:pt>
                <c:pt idx="3">
                  <c:v>50.2263671732818</c:v>
                </c:pt>
                <c:pt idx="4">
                  <c:v>56.1921200993278</c:v>
                </c:pt>
                <c:pt idx="5">
                  <c:v>61.149501338661</c:v>
                </c:pt>
                <c:pt idx="6">
                  <c:v>64.2309210473102</c:v>
                </c:pt>
                <c:pt idx="7">
                  <c:v>65.6857260719399</c:v>
                </c:pt>
                <c:pt idx="8">
                  <c:v>62.0716891394553</c:v>
                </c:pt>
                <c:pt idx="9">
                  <c:v>63.1057906188577</c:v>
                </c:pt>
                <c:pt idx="10">
                  <c:v>59.0481351764525</c:v>
                </c:pt>
                <c:pt idx="11">
                  <c:v>63.117931586738</c:v>
                </c:pt>
                <c:pt idx="12">
                  <c:v>66.834200160154</c:v>
                </c:pt>
                <c:pt idx="13">
                  <c:v>66.3074067183797</c:v>
                </c:pt>
                <c:pt idx="14">
                  <c:v>69.306387556519</c:v>
                </c:pt>
                <c:pt idx="15">
                  <c:v>74.6933940516537</c:v>
                </c:pt>
                <c:pt idx="16">
                  <c:v>78.9979050561752</c:v>
                </c:pt>
                <c:pt idx="17">
                  <c:v>80.499421666087</c:v>
                </c:pt>
                <c:pt idx="18">
                  <c:v>82.3505593257355</c:v>
                </c:pt>
                <c:pt idx="19">
                  <c:v>82.1221700059047</c:v>
                </c:pt>
                <c:pt idx="20">
                  <c:v>83.3396154686123</c:v>
                </c:pt>
                <c:pt idx="21">
                  <c:v>84.3198874068802</c:v>
                </c:pt>
                <c:pt idx="22">
                  <c:v>86.5042343748736</c:v>
                </c:pt>
                <c:pt idx="23">
                  <c:v>87.9278740768901</c:v>
                </c:pt>
                <c:pt idx="24">
                  <c:v>89.7820287791897</c:v>
                </c:pt>
                <c:pt idx="25">
                  <c:v>95.0702008395953</c:v>
                </c:pt>
                <c:pt idx="26">
                  <c:v>96.6250212325388</c:v>
                </c:pt>
                <c:pt idx="27">
                  <c:v>98.5802023764266</c:v>
                </c:pt>
                <c:pt idx="28">
                  <c:v>100</c:v>
                </c:pt>
                <c:pt idx="29">
                  <c:v>98.2824453413788</c:v>
                </c:pt>
                <c:pt idx="30">
                  <c:v>103.91607282963</c:v>
                </c:pt>
                <c:pt idx="31">
                  <c:v>105.666103161828</c:v>
                </c:pt>
                <c:pt idx="32">
                  <c:v>109.859630675154</c:v>
                </c:pt>
                <c:pt idx="33">
                  <c:v>113.609830867663</c:v>
                </c:pt>
                <c:pt idx="34">
                  <c:v>116.393833261884</c:v>
                </c:pt>
                <c:pt idx="35">
                  <c:v>122.155042020205</c:v>
                </c:pt>
                <c:pt idx="36">
                  <c:v>112.967718452492</c:v>
                </c:pt>
                <c:pt idx="37">
                  <c:v>101.984914786744</c:v>
                </c:pt>
                <c:pt idx="38">
                  <c:v>105.376240586908</c:v>
                </c:pt>
                <c:pt idx="39">
                  <c:v>105.366081322646</c:v>
                </c:pt>
                <c:pt idx="40">
                  <c:v>103.960972571604</c:v>
                </c:pt>
                <c:pt idx="41">
                  <c:v>100.448714319224</c:v>
                </c:pt>
                <c:pt idx="42">
                  <c:v>99.3837791492425</c:v>
                </c:pt>
                <c:pt idx="43">
                  <c:v>98.9903664938406</c:v>
                </c:pt>
                <c:pt idx="44">
                  <c:v>98.4721712191926</c:v>
                </c:pt>
                <c:pt idx="45">
                  <c:v>97.063050529398</c:v>
                </c:pt>
                <c:pt idx="46">
                  <c:v>95.7403321173492</c:v>
                </c:pt>
                <c:pt idx="47">
                  <c:v>94.3903228154751</c:v>
                </c:pt>
                <c:pt idx="48">
                  <c:v>92.5131884397926</c:v>
                </c:pt>
                <c:pt idx="49">
                  <c:v>96.8306007392968</c:v>
                </c:pt>
                <c:pt idx="50">
                  <c:v>93.6334333621826</c:v>
                </c:pt>
                <c:pt idx="51">
                  <c:v>94.6899078710032</c:v>
                </c:pt>
                <c:pt idx="52">
                  <c:v>96.749358979544</c:v>
                </c:pt>
                <c:pt idx="53">
                  <c:v>99.8018700811285</c:v>
                </c:pt>
                <c:pt idx="54">
                  <c:v>99.0824307819236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6664811"/>
        <c:axId val="13659666"/>
      </c:lineChart>
      <c:catAx>
        <c:axId val="66664811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659666"/>
        <c:crosses val="autoZero"/>
        <c:auto val="1"/>
        <c:lblAlgn val="ctr"/>
        <c:lblOffset val="100"/>
        <c:noMultiLvlLbl val="0"/>
      </c:catAx>
      <c:valAx>
        <c:axId val="13659666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Index (2000 = 100)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664811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Manufacturing Employment by Segment, 1990–2026 (1990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'Segments Over Time'!$AA$1</c:f>
              <c:strCache>
                <c:ptCount val="1"/>
                <c:pt idx="0">
                  <c:v>Emp Total (1990=100)</c:v>
                </c:pt>
              </c:strCache>
            </c:strRef>
          </c:tx>
          <c:spPr>
            <a:solidFill>
              <a:srgbClr val="000000"/>
            </a:solidFill>
            <a:ln w="28080">
              <a:solidFill>
                <a:srgbClr val="000000"/>
              </a:solidFill>
              <a:round/>
            </a:ln>
          </c:spPr>
          <c:marker>
            <c:symbol val="none"/>
          </c:marker>
          <c:dPt>
            <c:idx val="36"/>
            <c:marker>
              <c:symbol val="none"/>
            </c:marker>
          </c:dPt>
          <c:dLbls>
            <c:dLbl>
              <c:idx val="36"/>
              <c:tx>
                <c:rich>
                  <a:bodyPr/>
                  <a:lstStyle/>
                  <a:p>
                    <a:pPr>
                      <a:defRPr sz="900" b="1"/>
                    </a:pPr>
                    <a:r>
                      <a:rPr lang="en-US" sz="900" b="1"/>
                      <a:t>Total −29%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Time'!$AA$20:$AA$56</c:f>
              <c:numCache>
                <c:formatCode>0.0</c:formatCode>
                <c:ptCount val="37"/>
                <c:pt idx="0">
                  <c:v>100</c:v>
                </c:pt>
                <c:pt idx="1">
                  <c:v>96.4603270288599</c:v>
                </c:pt>
                <c:pt idx="2">
                  <c:v>94.9457463642529</c:v>
                </c:pt>
                <c:pt idx="3">
                  <c:v>94.8082284680883</c:v>
                </c:pt>
                <c:pt idx="4">
                  <c:v>96.2083678697913</c:v>
                </c:pt>
                <c:pt idx="5">
                  <c:v>97.4559189209555</c:v>
                </c:pt>
                <c:pt idx="6">
                  <c:v>97.4121204129305</c:v>
                </c:pt>
                <c:pt idx="7">
                  <c:v>98.436911310376</c:v>
                </c:pt>
                <c:pt idx="8">
                  <c:v>99.2394130058021</c:v>
                </c:pt>
                <c:pt idx="9">
                  <c:v>97.8976716147992</c:v>
                </c:pt>
                <c:pt idx="10">
                  <c:v>97.5717730389571</c:v>
                </c:pt>
                <c:pt idx="11">
                  <c:v>92.9131188305327</c:v>
                </c:pt>
                <c:pt idx="12">
                  <c:v>86.223720895185</c:v>
                </c:pt>
                <c:pt idx="13">
                  <c:v>81.9931617813277</c:v>
                </c:pt>
                <c:pt idx="14">
                  <c:v>80.8996119357999</c:v>
                </c:pt>
                <c:pt idx="15">
                  <c:v>80.3858036319795</c:v>
                </c:pt>
                <c:pt idx="16">
                  <c:v>79.9812561223721</c:v>
                </c:pt>
                <c:pt idx="17">
                  <c:v>78.3932069926908</c:v>
                </c:pt>
                <c:pt idx="18">
                  <c:v>75.6984213699043</c:v>
                </c:pt>
                <c:pt idx="19">
                  <c:v>66.8916245949815</c:v>
                </c:pt>
                <c:pt idx="20">
                  <c:v>65.071867229297</c:v>
                </c:pt>
                <c:pt idx="21">
                  <c:v>66.180487529199</c:v>
                </c:pt>
                <c:pt idx="22">
                  <c:v>67.2952302011906</c:v>
                </c:pt>
                <c:pt idx="23">
                  <c:v>67.7991485193279</c:v>
                </c:pt>
                <c:pt idx="24">
                  <c:v>68.7212719463492</c:v>
                </c:pt>
                <c:pt idx="25">
                  <c:v>69.5562693090197</c:v>
                </c:pt>
                <c:pt idx="26">
                  <c:v>69.6452791801673</c:v>
                </c:pt>
                <c:pt idx="27">
                  <c:v>70.113876120865</c:v>
                </c:pt>
                <c:pt idx="28">
                  <c:v>71.5069512470801</c:v>
                </c:pt>
                <c:pt idx="29">
                  <c:v>72.2185592645618</c:v>
                </c:pt>
                <c:pt idx="30">
                  <c:v>68.5234722326878</c:v>
                </c:pt>
                <c:pt idx="31">
                  <c:v>69.5774621354834</c:v>
                </c:pt>
                <c:pt idx="32">
                  <c:v>72.1601612538618</c:v>
                </c:pt>
                <c:pt idx="33">
                  <c:v>72.7526184914475</c:v>
                </c:pt>
                <c:pt idx="34">
                  <c:v>72.2778991786602</c:v>
                </c:pt>
                <c:pt idx="35">
                  <c:v>71.3901552256801</c:v>
                </c:pt>
                <c:pt idx="36">
                  <c:v>71.171162685555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'Segments Over Time'!$AB$1</c:f>
              <c:strCache>
                <c:ptCount val="1"/>
                <c:pt idx="0">
                  <c:v>Emp Food (1990=100)</c:v>
                </c:pt>
              </c:strCache>
            </c:strRef>
          </c:tx>
          <c:spPr>
            <a:solidFill>
              <a:srgbClr val="2e6b4f"/>
            </a:solidFill>
            <a:ln w="20160">
              <a:solidFill>
                <a:srgbClr val="2e6b4f"/>
              </a:solidFill>
              <a:round/>
            </a:ln>
          </c:spPr>
          <c:marker>
            <c:symbol val="none"/>
          </c:marker>
          <c:dPt>
            <c:idx val="36"/>
            <c:marker>
              <c:symbol val="none"/>
            </c:marker>
          </c:dPt>
          <c:dLbls>
            <c:dLbl>
              <c:idx val="36"/>
              <c:tx>
                <c:rich>
                  <a:bodyPr/>
                  <a:lstStyle/>
                  <a:p>
                    <a:pPr>
                      <a:defRPr sz="900" b="1"/>
                    </a:pPr>
                    <a:r>
                      <a:rPr lang="en-US" sz="900" b="1"/>
                      <a:t>Food +18%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Time'!$AB$20:$AB$56</c:f>
              <c:numCache>
                <c:formatCode>0.0</c:formatCode>
                <c:ptCount val="37"/>
                <c:pt idx="0">
                  <c:v>100</c:v>
                </c:pt>
                <c:pt idx="1">
                  <c:v>100.519885625162</c:v>
                </c:pt>
                <c:pt idx="2">
                  <c:v>100.781487647186</c:v>
                </c:pt>
                <c:pt idx="3">
                  <c:v>101.896476392215</c:v>
                </c:pt>
                <c:pt idx="4">
                  <c:v>102.215597674895</c:v>
                </c:pt>
                <c:pt idx="5">
                  <c:v>103.582786255109</c:v>
                </c:pt>
                <c:pt idx="6">
                  <c:v>103.665746727209</c:v>
                </c:pt>
                <c:pt idx="7">
                  <c:v>103.362664469136</c:v>
                </c:pt>
                <c:pt idx="8">
                  <c:v>103.230480783589</c:v>
                </c:pt>
                <c:pt idx="9">
                  <c:v>102.896979685746</c:v>
                </c:pt>
                <c:pt idx="10">
                  <c:v>103.096637888601</c:v>
                </c:pt>
                <c:pt idx="11">
                  <c:v>102.896979685746</c:v>
                </c:pt>
                <c:pt idx="12">
                  <c:v>101.207351403968</c:v>
                </c:pt>
                <c:pt idx="13">
                  <c:v>100.707929361923</c:v>
                </c:pt>
                <c:pt idx="14">
                  <c:v>99.157674673274</c:v>
                </c:pt>
                <c:pt idx="15">
                  <c:v>98.0664679302468</c:v>
                </c:pt>
                <c:pt idx="16">
                  <c:v>98.1875902195134</c:v>
                </c:pt>
                <c:pt idx="17">
                  <c:v>98.4729742435388</c:v>
                </c:pt>
                <c:pt idx="18">
                  <c:v>98.2451094801697</c:v>
                </c:pt>
                <c:pt idx="19">
                  <c:v>96.6871118141243</c:v>
                </c:pt>
                <c:pt idx="20">
                  <c:v>96.2927730367404</c:v>
                </c:pt>
                <c:pt idx="21">
                  <c:v>96.8259323374389</c:v>
                </c:pt>
                <c:pt idx="22">
                  <c:v>97.5089735577322</c:v>
                </c:pt>
                <c:pt idx="23">
                  <c:v>97.8081843271076</c:v>
                </c:pt>
                <c:pt idx="24">
                  <c:v>98.526622015497</c:v>
                </c:pt>
                <c:pt idx="25">
                  <c:v>100.347880913008</c:v>
                </c:pt>
                <c:pt idx="26">
                  <c:v>103.333351768994</c:v>
                </c:pt>
                <c:pt idx="27">
                  <c:v>106.051136835003</c:v>
                </c:pt>
                <c:pt idx="28">
                  <c:v>107.577056451836</c:v>
                </c:pt>
                <c:pt idx="29">
                  <c:v>109.179852772816</c:v>
                </c:pt>
                <c:pt idx="30">
                  <c:v>107.191566791476</c:v>
                </c:pt>
                <c:pt idx="31">
                  <c:v>108.697022825191</c:v>
                </c:pt>
                <c:pt idx="32">
                  <c:v>112.652025065124</c:v>
                </c:pt>
                <c:pt idx="33">
                  <c:v>115.097699782644</c:v>
                </c:pt>
                <c:pt idx="34">
                  <c:v>117.566050362537</c:v>
                </c:pt>
                <c:pt idx="35">
                  <c:v>118.328180566233</c:v>
                </c:pt>
                <c:pt idx="36">
                  <c:v>117.910059786847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'Segments Over Time'!$AC$1</c:f>
              <c:strCache>
                <c:ptCount val="1"/>
                <c:pt idx="0">
                  <c:v>Emp Apparel (1990=100)</c:v>
                </c:pt>
              </c:strCache>
            </c:strRef>
          </c:tx>
          <c:spPr>
            <a:solidFill>
              <a:srgbClr val="a31f34"/>
            </a:solidFill>
            <a:ln w="24120">
              <a:solidFill>
                <a:srgbClr val="a31f34"/>
              </a:solidFill>
              <a:round/>
            </a:ln>
          </c:spPr>
          <c:marker>
            <c:symbol val="none"/>
          </c:marker>
          <c:dPt>
            <c:idx val="36"/>
            <c:marker>
              <c:symbol val="none"/>
            </c:marker>
          </c:dPt>
          <c:dLbls>
            <c:dLbl>
              <c:idx val="36"/>
              <c:tx>
                <c:rich>
                  <a:bodyPr/>
                  <a:lstStyle/>
                  <a:p>
                    <a:pPr>
                      <a:defRPr sz="900" b="1"/>
                    </a:pPr>
                    <a:r>
                      <a:rPr lang="en-US" sz="900" b="1"/>
                      <a:t>Apparel −92%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Time'!$AC$20:$AC$56</c:f>
              <c:numCache>
                <c:formatCode>0.0</c:formatCode>
                <c:ptCount val="37"/>
                <c:pt idx="0">
                  <c:v>100</c:v>
                </c:pt>
                <c:pt idx="1">
                  <c:v>97.12450036463</c:v>
                </c:pt>
                <c:pt idx="2">
                  <c:v>97.3386627772803</c:v>
                </c:pt>
                <c:pt idx="3">
                  <c:v>94.9644139611738</c:v>
                </c:pt>
                <c:pt idx="4">
                  <c:v>92.2301507444913</c:v>
                </c:pt>
                <c:pt idx="5">
                  <c:v>87.637659352528</c:v>
                </c:pt>
                <c:pt idx="6">
                  <c:v>80.0090465157068</c:v>
                </c:pt>
                <c:pt idx="7">
                  <c:v>75.4239400345245</c:v>
                </c:pt>
                <c:pt idx="8">
                  <c:v>68.8070599747067</c:v>
                </c:pt>
                <c:pt idx="9">
                  <c:v>59.8740872711832</c:v>
                </c:pt>
                <c:pt idx="10">
                  <c:v>53.5673734641693</c:v>
                </c:pt>
                <c:pt idx="11">
                  <c:v>45.9969167997489</c:v>
                </c:pt>
                <c:pt idx="12">
                  <c:v>38.7633966897137</c:v>
                </c:pt>
                <c:pt idx="13">
                  <c:v>33.6511922015342</c:v>
                </c:pt>
                <c:pt idx="14">
                  <c:v>30.7996935262026</c:v>
                </c:pt>
                <c:pt idx="15">
                  <c:v>27.7589565121066</c:v>
                </c:pt>
                <c:pt idx="16">
                  <c:v>25.7539532350525</c:v>
                </c:pt>
                <c:pt idx="17">
                  <c:v>23.7803358288178</c:v>
                </c:pt>
                <c:pt idx="18">
                  <c:v>22.0356506567955</c:v>
                </c:pt>
                <c:pt idx="19">
                  <c:v>18.546280312751</c:v>
                </c:pt>
                <c:pt idx="20">
                  <c:v>17.3277700338783</c:v>
                </c:pt>
                <c:pt idx="21">
                  <c:v>16.8200574176813</c:v>
                </c:pt>
                <c:pt idx="22">
                  <c:v>16.3963481616188</c:v>
                </c:pt>
                <c:pt idx="23">
                  <c:v>16.0243332810235</c:v>
                </c:pt>
                <c:pt idx="24">
                  <c:v>15.5212362340647</c:v>
                </c:pt>
                <c:pt idx="25">
                  <c:v>15.1067581164785</c:v>
                </c:pt>
                <c:pt idx="26">
                  <c:v>14.4864256108706</c:v>
                </c:pt>
                <c:pt idx="27">
                  <c:v>13.2134516149877</c:v>
                </c:pt>
                <c:pt idx="28">
                  <c:v>12.61250450018</c:v>
                </c:pt>
                <c:pt idx="29">
                  <c:v>12.2072575210701</c:v>
                </c:pt>
                <c:pt idx="30">
                  <c:v>9.99455362829898</c:v>
                </c:pt>
                <c:pt idx="31">
                  <c:v>10.1071735177099</c:v>
                </c:pt>
                <c:pt idx="32">
                  <c:v>10.2188702932733</c:v>
                </c:pt>
                <c:pt idx="33">
                  <c:v>9.97055266826058</c:v>
                </c:pt>
                <c:pt idx="34">
                  <c:v>9.27267859945167</c:v>
                </c:pt>
                <c:pt idx="35">
                  <c:v>8.75111927554025</c:v>
                </c:pt>
                <c:pt idx="36">
                  <c:v>8.14371036379917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'Segments Over Time'!$AD$1</c:f>
              <c:strCache>
                <c:ptCount val="1"/>
                <c:pt idx="0">
                  <c:v>Emp Printing (1990=100)</c:v>
                </c:pt>
              </c:strCache>
            </c:strRef>
          </c:tx>
          <c:spPr>
            <a:solidFill>
              <a:srgbClr val="8c8c8c"/>
            </a:solidFill>
            <a:ln w="20160">
              <a:solidFill>
                <a:srgbClr val="8c8c8c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Time'!$AD$20:$AD$56</c:f>
              <c:numCache>
                <c:formatCode>0.0</c:formatCode>
                <c:ptCount val="37"/>
                <c:pt idx="0">
                  <c:v>100</c:v>
                </c:pt>
                <c:pt idx="1">
                  <c:v>97.9993815708101</c:v>
                </c:pt>
                <c:pt idx="2">
                  <c:v>96.5120593692022</c:v>
                </c:pt>
                <c:pt idx="3">
                  <c:v>97.1222428365285</c:v>
                </c:pt>
                <c:pt idx="4">
                  <c:v>99.2176870748299</c:v>
                </c:pt>
                <c:pt idx="5">
                  <c:v>101.077097505669</c:v>
                </c:pt>
                <c:pt idx="6">
                  <c:v>100.905998763142</c:v>
                </c:pt>
                <c:pt idx="7">
                  <c:v>101.525458668316</c:v>
                </c:pt>
                <c:pt idx="8">
                  <c:v>102.398474541332</c:v>
                </c:pt>
                <c:pt idx="9">
                  <c:v>100.762729334158</c:v>
                </c:pt>
                <c:pt idx="10">
                  <c:v>99.7794269222841</c:v>
                </c:pt>
                <c:pt idx="11">
                  <c:v>95.0329828901258</c:v>
                </c:pt>
                <c:pt idx="12">
                  <c:v>87.3984745413317</c:v>
                </c:pt>
                <c:pt idx="13">
                  <c:v>84.1455370026799</c:v>
                </c:pt>
                <c:pt idx="14">
                  <c:v>81.962481962482</c:v>
                </c:pt>
                <c:pt idx="15">
                  <c:v>79.9299113584828</c:v>
                </c:pt>
                <c:pt idx="16">
                  <c:v>78.4539270253556</c:v>
                </c:pt>
                <c:pt idx="17">
                  <c:v>76.9336219336219</c:v>
                </c:pt>
                <c:pt idx="18">
                  <c:v>73.4807256235828</c:v>
                </c:pt>
                <c:pt idx="19">
                  <c:v>64.5547309833024</c:v>
                </c:pt>
                <c:pt idx="20">
                  <c:v>60.3195217480932</c:v>
                </c:pt>
                <c:pt idx="21">
                  <c:v>58.3446712018141</c:v>
                </c:pt>
                <c:pt idx="22">
                  <c:v>57.1109049680478</c:v>
                </c:pt>
                <c:pt idx="23">
                  <c:v>55.9059987631416</c:v>
                </c:pt>
                <c:pt idx="24">
                  <c:v>56.105957534529</c:v>
                </c:pt>
                <c:pt idx="25">
                  <c:v>55.6833642547928</c:v>
                </c:pt>
                <c:pt idx="26">
                  <c:v>55.3494124922696</c:v>
                </c:pt>
                <c:pt idx="27">
                  <c:v>54.4423830138116</c:v>
                </c:pt>
                <c:pt idx="28">
                  <c:v>53.4611420325706</c:v>
                </c:pt>
                <c:pt idx="29">
                  <c:v>52.5809111523397</c:v>
                </c:pt>
                <c:pt idx="30">
                  <c:v>46.4172335600907</c:v>
                </c:pt>
                <c:pt idx="31">
                  <c:v>45.6328592042878</c:v>
                </c:pt>
                <c:pt idx="32">
                  <c:v>46.8408575551433</c:v>
                </c:pt>
                <c:pt idx="33">
                  <c:v>45.5864770150484</c:v>
                </c:pt>
                <c:pt idx="34">
                  <c:v>43.9517625231911</c:v>
                </c:pt>
                <c:pt idx="35">
                  <c:v>42.5180375180375</c:v>
                </c:pt>
                <c:pt idx="36">
                  <c:v>42.1129663986807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'Segments Over Time'!$AE$1</c:f>
              <c:strCache>
                <c:ptCount val="1"/>
                <c:pt idx="0">
                  <c:v>Emp Chemicals (1990=100)</c:v>
                </c:pt>
              </c:strCache>
            </c:strRef>
          </c:tx>
          <c:spPr>
            <a:solidFill>
              <a:srgbClr val="4d4d4d"/>
            </a:solidFill>
            <a:ln w="20160">
              <a:solidFill>
                <a:srgbClr val="4d4d4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Time'!$AE$20:$AE$56</c:f>
              <c:numCache>
                <c:formatCode>0.0</c:formatCode>
                <c:ptCount val="37"/>
                <c:pt idx="0">
                  <c:v>100</c:v>
                </c:pt>
                <c:pt idx="1">
                  <c:v>98.8849557522124</c:v>
                </c:pt>
                <c:pt idx="2">
                  <c:v>99.3523732904264</c:v>
                </c:pt>
                <c:pt idx="3">
                  <c:v>98.9251810136766</c:v>
                </c:pt>
                <c:pt idx="4">
                  <c:v>96.9847144006436</c:v>
                </c:pt>
                <c:pt idx="5">
                  <c:v>95.3612228479485</c:v>
                </c:pt>
                <c:pt idx="6">
                  <c:v>95.0563153660499</c:v>
                </c:pt>
                <c:pt idx="7">
                  <c:v>95.2791633145616</c:v>
                </c:pt>
                <c:pt idx="8">
                  <c:v>95.8423169750604</c:v>
                </c:pt>
                <c:pt idx="9">
                  <c:v>94.8608205953339</c:v>
                </c:pt>
                <c:pt idx="10">
                  <c:v>94.6387771520515</c:v>
                </c:pt>
                <c:pt idx="11">
                  <c:v>92.5720032180209</c:v>
                </c:pt>
                <c:pt idx="12">
                  <c:v>89.5317779565567</c:v>
                </c:pt>
                <c:pt idx="13">
                  <c:v>87.4609814963797</c:v>
                </c:pt>
                <c:pt idx="14">
                  <c:v>85.6524537409493</c:v>
                </c:pt>
                <c:pt idx="15">
                  <c:v>84.2083668543846</c:v>
                </c:pt>
                <c:pt idx="16">
                  <c:v>83.6154465004023</c:v>
                </c:pt>
                <c:pt idx="17">
                  <c:v>83.1343523732904</c:v>
                </c:pt>
                <c:pt idx="18">
                  <c:v>81.756234915527</c:v>
                </c:pt>
                <c:pt idx="19">
                  <c:v>77.6267095736123</c:v>
                </c:pt>
                <c:pt idx="20">
                  <c:v>75.9058728881738</c:v>
                </c:pt>
                <c:pt idx="21">
                  <c:v>75.6234915526951</c:v>
                </c:pt>
                <c:pt idx="22">
                  <c:v>75.6532582461786</c:v>
                </c:pt>
                <c:pt idx="23">
                  <c:v>76.5446500402253</c:v>
                </c:pt>
                <c:pt idx="24">
                  <c:v>77.4770716009654</c:v>
                </c:pt>
                <c:pt idx="25">
                  <c:v>77.9034593724859</c:v>
                </c:pt>
                <c:pt idx="26">
                  <c:v>78.3757039420756</c:v>
                </c:pt>
                <c:pt idx="27">
                  <c:v>79.5301689460982</c:v>
                </c:pt>
                <c:pt idx="28">
                  <c:v>80.6242960579244</c:v>
                </c:pt>
                <c:pt idx="29">
                  <c:v>82.158487530169</c:v>
                </c:pt>
                <c:pt idx="30">
                  <c:v>81.5993563958166</c:v>
                </c:pt>
                <c:pt idx="31">
                  <c:v>84.0756234915527</c:v>
                </c:pt>
                <c:pt idx="32">
                  <c:v>86.9774738535801</c:v>
                </c:pt>
                <c:pt idx="33">
                  <c:v>86.8222043443282</c:v>
                </c:pt>
                <c:pt idx="34">
                  <c:v>86.555108608206</c:v>
                </c:pt>
                <c:pt idx="35">
                  <c:v>86.9308125502816</c:v>
                </c:pt>
                <c:pt idx="36">
                  <c:v>86.7031375703942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'Segments Over Time'!$AF$1</c:f>
              <c:strCache>
                <c:ptCount val="1"/>
                <c:pt idx="0">
                  <c:v>Emp Machinery (1990=100)</c:v>
                </c:pt>
              </c:strCache>
            </c:strRef>
          </c:tx>
          <c:spPr>
            <a:solidFill>
              <a:srgbClr val="b8860b"/>
            </a:solidFill>
            <a:ln w="20160">
              <a:solidFill>
                <a:srgbClr val="b8860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Time'!$AF$20:$AF$56</c:f>
              <c:numCache>
                <c:formatCode>0.0</c:formatCode>
                <c:ptCount val="37"/>
                <c:pt idx="0">
                  <c:v>100</c:v>
                </c:pt>
                <c:pt idx="1">
                  <c:v>95.6002057138804</c:v>
                </c:pt>
                <c:pt idx="2">
                  <c:v>93.0441516371396</c:v>
                </c:pt>
                <c:pt idx="3">
                  <c:v>94.4250356156934</c:v>
                </c:pt>
                <c:pt idx="4">
                  <c:v>97.9801025022611</c:v>
                </c:pt>
                <c:pt idx="5">
                  <c:v>102.317236813326</c:v>
                </c:pt>
                <c:pt idx="6">
                  <c:v>104.188169087352</c:v>
                </c:pt>
                <c:pt idx="7">
                  <c:v>106.121170204591</c:v>
                </c:pt>
                <c:pt idx="8">
                  <c:v>107.43702968073</c:v>
                </c:pt>
                <c:pt idx="9">
                  <c:v>104.165706077426</c:v>
                </c:pt>
                <c:pt idx="10">
                  <c:v>103.352308665402</c:v>
                </c:pt>
                <c:pt idx="11">
                  <c:v>97.2045375280049</c:v>
                </c:pt>
                <c:pt idx="12">
                  <c:v>87.3621923897687</c:v>
                </c:pt>
                <c:pt idx="13">
                  <c:v>81.7038784160031</c:v>
                </c:pt>
                <c:pt idx="14">
                  <c:v>81.2309729438957</c:v>
                </c:pt>
                <c:pt idx="15">
                  <c:v>82.6000342856467</c:v>
                </c:pt>
                <c:pt idx="16">
                  <c:v>83.9052533886633</c:v>
                </c:pt>
                <c:pt idx="17">
                  <c:v>84.1960902540094</c:v>
                </c:pt>
                <c:pt idx="18">
                  <c:v>84.2309670325773</c:v>
                </c:pt>
                <c:pt idx="19">
                  <c:v>72.9941418834643</c:v>
                </c:pt>
                <c:pt idx="20">
                  <c:v>70.6680380925358</c:v>
                </c:pt>
                <c:pt idx="21">
                  <c:v>74.8851726400539</c:v>
                </c:pt>
                <c:pt idx="22">
                  <c:v>77.9194523754633</c:v>
                </c:pt>
                <c:pt idx="23">
                  <c:v>78.3492052232409</c:v>
                </c:pt>
                <c:pt idx="24">
                  <c:v>79.9635862786477</c:v>
                </c:pt>
                <c:pt idx="25">
                  <c:v>79.4948187294212</c:v>
                </c:pt>
                <c:pt idx="26">
                  <c:v>76.3476328125462</c:v>
                </c:pt>
                <c:pt idx="27">
                  <c:v>76.5397506605898</c:v>
                </c:pt>
                <c:pt idx="28">
                  <c:v>79.229991665041</c:v>
                </c:pt>
                <c:pt idx="29">
                  <c:v>79.8938327215119</c:v>
                </c:pt>
                <c:pt idx="30">
                  <c:v>74.8219215331595</c:v>
                </c:pt>
                <c:pt idx="31">
                  <c:v>74.9230050778225</c:v>
                </c:pt>
                <c:pt idx="32">
                  <c:v>78.4739340415093</c:v>
                </c:pt>
                <c:pt idx="33">
                  <c:v>80.1787582684566</c:v>
                </c:pt>
                <c:pt idx="34">
                  <c:v>78.9356080086542</c:v>
                </c:pt>
                <c:pt idx="35">
                  <c:v>77.2556113189925</c:v>
                </c:pt>
                <c:pt idx="36">
                  <c:v>77.0043802869354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'Segments Over Time'!$AG$1</c:f>
              <c:strCache>
                <c:ptCount val="1"/>
                <c:pt idx="0">
                  <c:v>Emp Computer/Elec (1990=100)</c:v>
                </c:pt>
              </c:strCache>
            </c:strRef>
          </c:tx>
          <c:spPr>
            <a:solidFill>
              <a:srgbClr val="1f5c99"/>
            </a:solidFill>
            <a:ln w="24120">
              <a:solidFill>
                <a:srgbClr val="1f5c9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Time'!$AG$20:$AG$56</c:f>
              <c:numCache>
                <c:formatCode>0.0</c:formatCode>
                <c:ptCount val="37"/>
                <c:pt idx="0">
                  <c:v>100</c:v>
                </c:pt>
                <c:pt idx="1">
                  <c:v>95.1155517398465</c:v>
                </c:pt>
                <c:pt idx="2">
                  <c:v>89.7352559834601</c:v>
                </c:pt>
                <c:pt idx="3">
                  <c:v>87.0370045905316</c:v>
                </c:pt>
                <c:pt idx="4">
                  <c:v>86.7711217016505</c:v>
                </c:pt>
                <c:pt idx="5">
                  <c:v>88.7527595752882</c:v>
                </c:pt>
                <c:pt idx="6">
                  <c:v>91.8228965903914</c:v>
                </c:pt>
                <c:pt idx="7">
                  <c:v>94.7936012895539</c:v>
                </c:pt>
                <c:pt idx="8">
                  <c:v>96.2351508567824</c:v>
                </c:pt>
                <c:pt idx="9">
                  <c:v>93.5920909696184</c:v>
                </c:pt>
                <c:pt idx="10">
                  <c:v>95.667466797491</c:v>
                </c:pt>
                <c:pt idx="11">
                  <c:v>91.9210148228616</c:v>
                </c:pt>
                <c:pt idx="12">
                  <c:v>79.2322248309213</c:v>
                </c:pt>
                <c:pt idx="13">
                  <c:v>71.2333987454883</c:v>
                </c:pt>
                <c:pt idx="14">
                  <c:v>69.5150155937905</c:v>
                </c:pt>
                <c:pt idx="15">
                  <c:v>69.1063356344395</c:v>
                </c:pt>
                <c:pt idx="16">
                  <c:v>68.5198163787364</c:v>
                </c:pt>
                <c:pt idx="17">
                  <c:v>66.5451869502751</c:v>
                </c:pt>
                <c:pt idx="18">
                  <c:v>64.9170375302239</c:v>
                </c:pt>
                <c:pt idx="19">
                  <c:v>59.1337561761923</c:v>
                </c:pt>
                <c:pt idx="20">
                  <c:v>56.7741002908505</c:v>
                </c:pt>
                <c:pt idx="21">
                  <c:v>57.1039352419666</c:v>
                </c:pt>
                <c:pt idx="22">
                  <c:v>56.2156148158531</c:v>
                </c:pt>
                <c:pt idx="23">
                  <c:v>54.8494060342713</c:v>
                </c:pt>
                <c:pt idx="24">
                  <c:v>53.8327434558643</c:v>
                </c:pt>
                <c:pt idx="25">
                  <c:v>53.916406770158</c:v>
                </c:pt>
                <c:pt idx="26">
                  <c:v>53.5348845358657</c:v>
                </c:pt>
                <c:pt idx="27">
                  <c:v>52.9247117776921</c:v>
                </c:pt>
                <c:pt idx="28">
                  <c:v>53.5734309843361</c:v>
                </c:pt>
                <c:pt idx="29">
                  <c:v>54.5480428916845</c:v>
                </c:pt>
                <c:pt idx="30">
                  <c:v>53.7639730875705</c:v>
                </c:pt>
                <c:pt idx="31">
                  <c:v>53.4691803623366</c:v>
                </c:pt>
                <c:pt idx="32">
                  <c:v>54.9199285138592</c:v>
                </c:pt>
                <c:pt idx="33">
                  <c:v>55.37328731121</c:v>
                </c:pt>
                <c:pt idx="34">
                  <c:v>53.9352419665697</c:v>
                </c:pt>
                <c:pt idx="35">
                  <c:v>52.442005116165</c:v>
                </c:pt>
                <c:pt idx="36">
                  <c:v>52.1007814416372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'Segments Over Time'!$AH$1</c:f>
              <c:strCache>
                <c:ptCount val="1"/>
                <c:pt idx="0">
                  <c:v>Emp Transp Equip (1990=100)</c:v>
                </c:pt>
              </c:strCache>
            </c:strRef>
          </c:tx>
          <c:spPr>
            <a:solidFill>
              <a:srgbClr val="7a5c8f"/>
            </a:solidFill>
            <a:ln w="20160">
              <a:solidFill>
                <a:srgbClr val="7a5c8f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Time'!$AH$20:$AH$56</c:f>
              <c:numCache>
                <c:formatCode>0.0</c:formatCode>
                <c:ptCount val="37"/>
                <c:pt idx="0">
                  <c:v>100</c:v>
                </c:pt>
                <c:pt idx="1">
                  <c:v>95.0754337685657</c:v>
                </c:pt>
                <c:pt idx="2">
                  <c:v>92.6916095790152</c:v>
                </c:pt>
                <c:pt idx="3">
                  <c:v>89.7199289575893</c:v>
                </c:pt>
                <c:pt idx="4">
                  <c:v>90.7594121435681</c:v>
                </c:pt>
                <c:pt idx="5">
                  <c:v>92.6740441477838</c:v>
                </c:pt>
                <c:pt idx="6">
                  <c:v>92.5143938950368</c:v>
                </c:pt>
                <c:pt idx="7">
                  <c:v>94.9774576965864</c:v>
                </c:pt>
                <c:pt idx="8">
                  <c:v>97.3542557136445</c:v>
                </c:pt>
                <c:pt idx="9">
                  <c:v>97.8211058414817</c:v>
                </c:pt>
                <c:pt idx="10">
                  <c:v>96.3452192751332</c:v>
                </c:pt>
                <c:pt idx="11">
                  <c:v>90.8222573530847</c:v>
                </c:pt>
                <c:pt idx="12">
                  <c:v>85.725159552667</c:v>
                </c:pt>
                <c:pt idx="13">
                  <c:v>83.1516287058181</c:v>
                </c:pt>
                <c:pt idx="14">
                  <c:v>82.7558209887386</c:v>
                </c:pt>
                <c:pt idx="15">
                  <c:v>83.0150086851299</c:v>
                </c:pt>
                <c:pt idx="16">
                  <c:v>82.8569198040479</c:v>
                </c:pt>
                <c:pt idx="17">
                  <c:v>80.1818997989734</c:v>
                </c:pt>
                <c:pt idx="18">
                  <c:v>75.3162753478931</c:v>
                </c:pt>
                <c:pt idx="19">
                  <c:v>63.1399184183305</c:v>
                </c:pt>
                <c:pt idx="20">
                  <c:v>62.440423912407</c:v>
                </c:pt>
                <c:pt idx="21">
                  <c:v>64.7219782578996</c:v>
                </c:pt>
                <c:pt idx="22">
                  <c:v>68.4423365926967</c:v>
                </c:pt>
                <c:pt idx="23">
                  <c:v>70.6809532174015</c:v>
                </c:pt>
                <c:pt idx="24">
                  <c:v>73.0253527724106</c:v>
                </c:pt>
                <c:pt idx="25">
                  <c:v>75.1644319534711</c:v>
                </c:pt>
                <c:pt idx="26">
                  <c:v>76.3538068192908</c:v>
                </c:pt>
                <c:pt idx="27">
                  <c:v>76.9674258836388</c:v>
                </c:pt>
                <c:pt idx="28">
                  <c:v>79.7322247594512</c:v>
                </c:pt>
                <c:pt idx="29">
                  <c:v>80.9906903214474</c:v>
                </c:pt>
                <c:pt idx="30">
                  <c:v>74.5113882545817</c:v>
                </c:pt>
                <c:pt idx="31">
                  <c:v>77.0681343560318</c:v>
                </c:pt>
                <c:pt idx="32">
                  <c:v>80.455530183266</c:v>
                </c:pt>
                <c:pt idx="33">
                  <c:v>83.2222807736597</c:v>
                </c:pt>
                <c:pt idx="34">
                  <c:v>83.7336299939497</c:v>
                </c:pt>
                <c:pt idx="35">
                  <c:v>81.6706676815583</c:v>
                </c:pt>
                <c:pt idx="36">
                  <c:v>81.8213400472315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'Segments Over Time'!$AI$1</c:f>
              <c:strCache>
                <c:ptCount val="1"/>
                <c:pt idx="0">
                  <c:v>Emp Motor Veh &amp; Parts (1990=100)</c:v>
                </c:pt>
              </c:strCache>
            </c:strRef>
          </c:tx>
          <c:spPr>
            <a:solidFill>
              <a:srgbClr val="c46a2b"/>
            </a:solidFill>
            <a:ln w="24120">
              <a:solidFill>
                <a:srgbClr val="c46a2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Time'!$AI$20:$AI$56</c:f>
              <c:numCache>
                <c:formatCode>0.0</c:formatCode>
                <c:ptCount val="37"/>
                <c:pt idx="0">
                  <c:v>100</c:v>
                </c:pt>
                <c:pt idx="1">
                  <c:v>96.54613712705</c:v>
                </c:pt>
                <c:pt idx="2">
                  <c:v>99.365342817625</c:v>
                </c:pt>
                <c:pt idx="3">
                  <c:v>102.254890337878</c:v>
                </c:pt>
                <c:pt idx="4">
                  <c:v>110.846868207864</c:v>
                </c:pt>
                <c:pt idx="5">
                  <c:v>117.746690377396</c:v>
                </c:pt>
                <c:pt idx="6">
                  <c:v>117.63841138115</c:v>
                </c:pt>
                <c:pt idx="7">
                  <c:v>118.931436475005</c:v>
                </c:pt>
                <c:pt idx="8">
                  <c:v>120.600671803991</c:v>
                </c:pt>
                <c:pt idx="9">
                  <c:v>124.468682078641</c:v>
                </c:pt>
                <c:pt idx="10">
                  <c:v>124.56352499506</c:v>
                </c:pt>
                <c:pt idx="11">
                  <c:v>115.033392610156</c:v>
                </c:pt>
                <c:pt idx="12">
                  <c:v>109.187907528156</c:v>
                </c:pt>
                <c:pt idx="13">
                  <c:v>106.73068563525</c:v>
                </c:pt>
                <c:pt idx="14">
                  <c:v>105.528551669631</c:v>
                </c:pt>
                <c:pt idx="15">
                  <c:v>104.004742145821</c:v>
                </c:pt>
                <c:pt idx="16">
                  <c:v>101.4763880656</c:v>
                </c:pt>
                <c:pt idx="17">
                  <c:v>94.2936178620826</c:v>
                </c:pt>
                <c:pt idx="18">
                  <c:v>83.0389251136139</c:v>
                </c:pt>
                <c:pt idx="19">
                  <c:v>62.9978265164987</c:v>
                </c:pt>
                <c:pt idx="20">
                  <c:v>64.3343212803794</c:v>
                </c:pt>
                <c:pt idx="21">
                  <c:v>68.083777909504</c:v>
                </c:pt>
                <c:pt idx="22">
                  <c:v>73.7245603635645</c:v>
                </c:pt>
                <c:pt idx="23">
                  <c:v>78.235921754594</c:v>
                </c:pt>
                <c:pt idx="24">
                  <c:v>82.7038134755977</c:v>
                </c:pt>
                <c:pt idx="25">
                  <c:v>86.6484884410196</c:v>
                </c:pt>
                <c:pt idx="26">
                  <c:v>89.5546334716459</c:v>
                </c:pt>
                <c:pt idx="27">
                  <c:v>91.370084963446</c:v>
                </c:pt>
                <c:pt idx="28">
                  <c:v>94.6951195415926</c:v>
                </c:pt>
                <c:pt idx="29">
                  <c:v>94.2153724560364</c:v>
                </c:pt>
                <c:pt idx="30">
                  <c:v>84.1580715273662</c:v>
                </c:pt>
                <c:pt idx="31">
                  <c:v>91.0310215372456</c:v>
                </c:pt>
                <c:pt idx="32">
                  <c:v>95.3637621023513</c:v>
                </c:pt>
                <c:pt idx="33">
                  <c:v>97.1863268128828</c:v>
                </c:pt>
                <c:pt idx="34">
                  <c:v>95.8071527366133</c:v>
                </c:pt>
                <c:pt idx="35">
                  <c:v>91.7534084173088</c:v>
                </c:pt>
                <c:pt idx="36">
                  <c:v>90.6714088124877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0399820"/>
        <c:axId val="754159"/>
      </c:lineChart>
      <c:catAx>
        <c:axId val="9039982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4159"/>
        <c:crosses val="autoZero"/>
        <c:auto val="1"/>
        <c:lblAlgn val="ctr"/>
        <c:lblOffset val="100"/>
        <c:noMultiLvlLbl val="0"/>
      </c:catAx>
      <c:valAx>
        <c:axId val="75415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Index (1990 = 100)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399820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Manufacturing Employment by Segment, 2010–2026 (2010 = 100; 2010 = post-recession employment low)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"Emp Total (2010=100)"</c:f>
              <c:strCache>
                <c:ptCount val="1"/>
                <c:pt idx="0">
                  <c:v>Emp Total (2010=100)</c:v>
                </c:pt>
              </c:strCache>
            </c:strRef>
          </c:tx>
          <c:spPr>
            <a:solidFill>
              <a:srgbClr val="000000"/>
            </a:solidFill>
            <a:ln w="28080">
              <a:solidFill>
                <a:srgbClr val="0000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Time'!$A$40:$A$56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'Segments Over Time'!$AR$40:$AR$56</c:f>
              <c:numCache>
                <c:formatCode>0.0</c:formatCode>
                <c:ptCount val="17"/>
                <c:pt idx="0">
                  <c:v>100</c:v>
                </c:pt>
                <c:pt idx="1">
                  <c:v>101.70368601226</c:v>
                </c:pt>
                <c:pt idx="2">
                  <c:v>103.416780655854</c:v>
                </c:pt>
                <c:pt idx="3">
                  <c:v>104.1911833887</c:v>
                </c:pt>
                <c:pt idx="4">
                  <c:v>105.60826801572</c:v>
                </c:pt>
                <c:pt idx="5">
                  <c:v>106.891460581453</c:v>
                </c:pt>
                <c:pt idx="6">
                  <c:v>107.028247606227</c:v>
                </c:pt>
                <c:pt idx="7">
                  <c:v>107.748369773686</c:v>
                </c:pt>
                <c:pt idx="8">
                  <c:v>109.889195272525</c:v>
                </c:pt>
                <c:pt idx="9">
                  <c:v>110.982767729842</c:v>
                </c:pt>
                <c:pt idx="10">
                  <c:v>105.304296849556</c:v>
                </c:pt>
                <c:pt idx="11">
                  <c:v>106.924028920685</c:v>
                </c:pt>
                <c:pt idx="12">
                  <c:v>110.893023861737</c:v>
                </c:pt>
                <c:pt idx="13">
                  <c:v>111.803489878484</c:v>
                </c:pt>
                <c:pt idx="14">
                  <c:v>111.073959079691</c:v>
                </c:pt>
                <c:pt idx="15">
                  <c:v>109.709707536314</c:v>
                </c:pt>
                <c:pt idx="16">
                  <c:v>109.373168030918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"Emp Food (2010=100)"</c:f>
              <c:strCache>
                <c:ptCount val="1"/>
                <c:pt idx="0">
                  <c:v>Emp Food (2010=100)</c:v>
                </c:pt>
              </c:strCache>
            </c:strRef>
          </c:tx>
          <c:spPr>
            <a:solidFill>
              <a:srgbClr val="2e6b4f"/>
            </a:solidFill>
            <a:ln w="20160">
              <a:solidFill>
                <a:srgbClr val="2e6b4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Time'!$A$40:$A$56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'Segments Over Time'!$AS$40:$AS$56</c:f>
              <c:numCache>
                <c:formatCode>0.0</c:formatCode>
                <c:ptCount val="17"/>
                <c:pt idx="0">
                  <c:v>100</c:v>
                </c:pt>
                <c:pt idx="1">
                  <c:v>100.553685685732</c:v>
                </c:pt>
                <c:pt idx="2">
                  <c:v>101.263023675232</c:v>
                </c:pt>
                <c:pt idx="3">
                  <c:v>101.573753920026</c:v>
                </c:pt>
                <c:pt idx="4">
                  <c:v>102.319851125177</c:v>
                </c:pt>
                <c:pt idx="5">
                  <c:v>104.21122764293</c:v>
                </c:pt>
                <c:pt idx="6">
                  <c:v>107.31163773793</c:v>
                </c:pt>
                <c:pt idx="7">
                  <c:v>110.134056264574</c:v>
                </c:pt>
                <c:pt idx="8">
                  <c:v>111.718723076746</c:v>
                </c:pt>
                <c:pt idx="9">
                  <c:v>113.383226310409</c:v>
                </c:pt>
                <c:pt idx="10">
                  <c:v>111.318392243806</c:v>
                </c:pt>
                <c:pt idx="11">
                  <c:v>112.88180763443</c:v>
                </c:pt>
                <c:pt idx="12">
                  <c:v>116.989075620599</c:v>
                </c:pt>
                <c:pt idx="13">
                  <c:v>119.528907676932</c:v>
                </c:pt>
                <c:pt idx="14">
                  <c:v>122.092288605792</c:v>
                </c:pt>
                <c:pt idx="15">
                  <c:v>122.883760467761</c:v>
                </c:pt>
                <c:pt idx="16">
                  <c:v>122.449542232893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"Emp Apparel (2010=100)"</c:f>
              <c:strCache>
                <c:ptCount val="1"/>
                <c:pt idx="0">
                  <c:v>Emp Apparel (2010=100)</c:v>
                </c:pt>
              </c:strCache>
            </c:strRef>
          </c:tx>
          <c:spPr>
            <a:solidFill>
              <a:srgbClr val="a31f34"/>
            </a:solidFill>
            <a:ln w="2412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Time'!$A$40:$A$56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'Segments Over Time'!$AT$40:$AT$56</c:f>
              <c:numCache>
                <c:formatCode>0.0</c:formatCode>
                <c:ptCount val="17"/>
                <c:pt idx="0">
                  <c:v>100</c:v>
                </c:pt>
                <c:pt idx="1">
                  <c:v>97.0699483245432</c:v>
                </c:pt>
                <c:pt idx="2">
                  <c:v>94.6246870172074</c:v>
                </c:pt>
                <c:pt idx="3">
                  <c:v>92.4777582441</c:v>
                </c:pt>
                <c:pt idx="4">
                  <c:v>89.5743434020564</c:v>
                </c:pt>
                <c:pt idx="5">
                  <c:v>87.1823557615471</c:v>
                </c:pt>
                <c:pt idx="6">
                  <c:v>83.6023653508071</c:v>
                </c:pt>
                <c:pt idx="7">
                  <c:v>76.2559266954345</c:v>
                </c:pt>
                <c:pt idx="8">
                  <c:v>72.7878109850301</c:v>
                </c:pt>
                <c:pt idx="9">
                  <c:v>70.4490970113473</c:v>
                </c:pt>
                <c:pt idx="10">
                  <c:v>57.6793990730382</c:v>
                </c:pt>
                <c:pt idx="11">
                  <c:v>58.3293378083214</c:v>
                </c:pt>
                <c:pt idx="12">
                  <c:v>58.9739491769219</c:v>
                </c:pt>
                <c:pt idx="13">
                  <c:v>57.5408875392893</c:v>
                </c:pt>
                <c:pt idx="14">
                  <c:v>53.5133983272069</c:v>
                </c:pt>
                <c:pt idx="15">
                  <c:v>50.5034361515103</c:v>
                </c:pt>
                <c:pt idx="16">
                  <c:v>46.9980288743274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"Emp Printing (2010=100)"</c:f>
              <c:strCache>
                <c:ptCount val="1"/>
                <c:pt idx="0">
                  <c:v>Emp Printing (2010=100)</c:v>
                </c:pt>
              </c:strCache>
            </c:strRef>
          </c:tx>
          <c:spPr>
            <a:solidFill>
              <a:srgbClr val="8c8c8c"/>
            </a:solidFill>
            <a:ln w="20160">
              <a:solidFill>
                <a:srgbClr val="8c8c8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Time'!$A$40:$A$56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'Segments Over Time'!$AU$40:$AU$56</c:f>
              <c:numCache>
                <c:formatCode>0.0</c:formatCode>
                <c:ptCount val="17"/>
                <c:pt idx="0">
                  <c:v>100</c:v>
                </c:pt>
                <c:pt idx="1">
                  <c:v>96.7260175660435</c:v>
                </c:pt>
                <c:pt idx="2">
                  <c:v>94.6806329243703</c:v>
                </c:pt>
                <c:pt idx="3">
                  <c:v>92.6830935374731</c:v>
                </c:pt>
                <c:pt idx="4">
                  <c:v>93.0145928027067</c:v>
                </c:pt>
                <c:pt idx="5">
                  <c:v>92.3140015720584</c:v>
                </c:pt>
                <c:pt idx="6">
                  <c:v>91.7603636239363</c:v>
                </c:pt>
                <c:pt idx="7">
                  <c:v>90.2566556166912</c:v>
                </c:pt>
                <c:pt idx="8">
                  <c:v>88.6299169543078</c:v>
                </c:pt>
                <c:pt idx="9">
                  <c:v>87.1706366836403</c:v>
                </c:pt>
                <c:pt idx="10">
                  <c:v>76.95225727077</c:v>
                </c:pt>
                <c:pt idx="11">
                  <c:v>75.6518915963228</c:v>
                </c:pt>
                <c:pt idx="12">
                  <c:v>77.6545572605174</c:v>
                </c:pt>
                <c:pt idx="13">
                  <c:v>75.5749974368614</c:v>
                </c:pt>
                <c:pt idx="14">
                  <c:v>72.8649055056218</c:v>
                </c:pt>
                <c:pt idx="15">
                  <c:v>70.488021598715</c:v>
                </c:pt>
                <c:pt idx="16">
                  <c:v>69.8164792727521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"Emp Chemicals (2010=100)"</c:f>
              <c:strCache>
                <c:ptCount val="1"/>
                <c:pt idx="0">
                  <c:v>Emp Chemicals (2010=100)</c:v>
                </c:pt>
              </c:strCache>
            </c:strRef>
          </c:tx>
          <c:spPr>
            <a:solidFill>
              <a:srgbClr val="4d4d4d"/>
            </a:solidFill>
            <a:ln w="20160">
              <a:solidFill>
                <a:srgbClr val="4d4d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Time'!$A$40:$A$56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'Segments Over Time'!$AV$40:$AV$56</c:f>
              <c:numCache>
                <c:formatCode>0.0</c:formatCode>
                <c:ptCount val="17"/>
                <c:pt idx="0">
                  <c:v>100</c:v>
                </c:pt>
                <c:pt idx="1">
                  <c:v>99.6279848650253</c:v>
                </c:pt>
                <c:pt idx="2">
                  <c:v>99.6672001356637</c:v>
                </c:pt>
                <c:pt idx="3">
                  <c:v>100.841538510456</c:v>
                </c:pt>
                <c:pt idx="4">
                  <c:v>102.069930366398</c:v>
                </c:pt>
                <c:pt idx="5">
                  <c:v>102.631662621488</c:v>
                </c:pt>
                <c:pt idx="6">
                  <c:v>103.253807590805</c:v>
                </c:pt>
                <c:pt idx="7">
                  <c:v>104.774724168265</c:v>
                </c:pt>
                <c:pt idx="8">
                  <c:v>106.21615033227</c:v>
                </c:pt>
                <c:pt idx="9">
                  <c:v>108.237326578415</c:v>
                </c:pt>
                <c:pt idx="10">
                  <c:v>107.500715413721</c:v>
                </c:pt>
                <c:pt idx="11">
                  <c:v>110.763001981961</c:v>
                </c:pt>
                <c:pt idx="12">
                  <c:v>114.585960933111</c:v>
                </c:pt>
                <c:pt idx="13">
                  <c:v>114.381405602484</c:v>
                </c:pt>
                <c:pt idx="14">
                  <c:v>114.029528038919</c:v>
                </c:pt>
                <c:pt idx="15">
                  <c:v>114.524488346705</c:v>
                </c:pt>
                <c:pt idx="16">
                  <c:v>114.224544519931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"Emp Machinery (2010=100)"</c:f>
              <c:strCache>
                <c:ptCount val="1"/>
                <c:pt idx="0">
                  <c:v>Emp Machinery (2010=100)</c:v>
                </c:pt>
              </c:strCache>
            </c:strRef>
          </c:tx>
          <c:spPr>
            <a:solidFill>
              <a:srgbClr val="b8860b"/>
            </a:solidFill>
            <a:ln w="20160">
              <a:solidFill>
                <a:srgbClr val="b8860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Time'!$A$40:$A$56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'Segments Over Time'!$AW$40:$AW$56</c:f>
              <c:numCache>
                <c:formatCode>0.0</c:formatCode>
                <c:ptCount val="17"/>
                <c:pt idx="0">
                  <c:v>100</c:v>
                </c:pt>
                <c:pt idx="1">
                  <c:v>105.967527415995</c:v>
                </c:pt>
                <c:pt idx="2">
                  <c:v>110.261236166529</c:v>
                </c:pt>
                <c:pt idx="3">
                  <c:v>110.869365186914</c:v>
                </c:pt>
                <c:pt idx="4">
                  <c:v>113.153822346023</c:v>
                </c:pt>
                <c:pt idx="5">
                  <c:v>112.490484913883</c:v>
                </c:pt>
                <c:pt idx="6">
                  <c:v>108.037006365697</c:v>
                </c:pt>
                <c:pt idx="7">
                  <c:v>108.308865969033</c:v>
                </c:pt>
                <c:pt idx="8">
                  <c:v>112.115736906823</c:v>
                </c:pt>
                <c:pt idx="9">
                  <c:v>113.055116397735</c:v>
                </c:pt>
                <c:pt idx="10">
                  <c:v>105.878022869666</c:v>
                </c:pt>
                <c:pt idx="11">
                  <c:v>106.021062845575</c:v>
                </c:pt>
                <c:pt idx="12">
                  <c:v>111.045864806311</c:v>
                </c:pt>
                <c:pt idx="13">
                  <c:v>113.458305101759</c:v>
                </c:pt>
                <c:pt idx="14">
                  <c:v>111.699164345404</c:v>
                </c:pt>
                <c:pt idx="15">
                  <c:v>109.321856675617</c:v>
                </c:pt>
                <c:pt idx="16">
                  <c:v>108.966347963562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"Emp Computer/Elec (2010=100)"</c:f>
              <c:strCache>
                <c:ptCount val="1"/>
                <c:pt idx="0">
                  <c:v>Emp Computer/Elec (2010=100)</c:v>
                </c:pt>
              </c:strCache>
            </c:strRef>
          </c:tx>
          <c:spPr>
            <a:solidFill>
              <a:srgbClr val="1f5c99"/>
            </a:solidFill>
            <a:ln w="24120">
              <a:solidFill>
                <a:srgbClr val="1f5c99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Time'!$A$40:$A$56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'Segments Over Time'!$AX$40:$AX$56</c:f>
              <c:numCache>
                <c:formatCode>0.0</c:formatCode>
                <c:ptCount val="17"/>
                <c:pt idx="0">
                  <c:v>100</c:v>
                </c:pt>
                <c:pt idx="1">
                  <c:v>100.580960243186</c:v>
                </c:pt>
                <c:pt idx="2">
                  <c:v>99.0163023770764</c:v>
                </c:pt>
                <c:pt idx="3">
                  <c:v>96.6099079567636</c:v>
                </c:pt>
                <c:pt idx="4">
                  <c:v>94.8191925192689</c:v>
                </c:pt>
                <c:pt idx="5">
                  <c:v>94.9665542808206</c:v>
                </c:pt>
                <c:pt idx="6">
                  <c:v>94.294553787043</c:v>
                </c:pt>
                <c:pt idx="7">
                  <c:v>93.2198159135272</c:v>
                </c:pt>
                <c:pt idx="8">
                  <c:v>94.3624482112134</c:v>
                </c:pt>
                <c:pt idx="9">
                  <c:v>96.0790970041585</c:v>
                </c:pt>
                <c:pt idx="10">
                  <c:v>94.6980626943285</c:v>
                </c:pt>
                <c:pt idx="11">
                  <c:v>94.1788246549343</c:v>
                </c:pt>
                <c:pt idx="12">
                  <c:v>96.7341238918936</c:v>
                </c:pt>
                <c:pt idx="13">
                  <c:v>97.5326549034433</c:v>
                </c:pt>
                <c:pt idx="14">
                  <c:v>94.9997299653584</c:v>
                </c:pt>
                <c:pt idx="15">
                  <c:v>92.3695925563022</c:v>
                </c:pt>
                <c:pt idx="16">
                  <c:v>91.7685725968846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"Emp Transp Equip (2010=100)"</c:f>
              <c:strCache>
                <c:ptCount val="1"/>
                <c:pt idx="0">
                  <c:v>Emp Transp Equip (2010=100)</c:v>
                </c:pt>
              </c:strCache>
            </c:strRef>
          </c:tx>
          <c:spPr>
            <a:solidFill>
              <a:srgbClr val="7a5c8f"/>
            </a:solidFill>
            <a:ln w="20160">
              <a:solidFill>
                <a:srgbClr val="7a5c8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Time'!$A$40:$A$56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'Segments Over Time'!$AY$40:$AY$56</c:f>
              <c:numCache>
                <c:formatCode>0.0</c:formatCode>
                <c:ptCount val="17"/>
                <c:pt idx="0">
                  <c:v>100</c:v>
                </c:pt>
                <c:pt idx="1">
                  <c:v>103.653969980558</c:v>
                </c:pt>
                <c:pt idx="2">
                  <c:v>109.612222826529</c:v>
                </c:pt>
                <c:pt idx="3">
                  <c:v>113.197426904972</c:v>
                </c:pt>
                <c:pt idx="4">
                  <c:v>116.952045160443</c:v>
                </c:pt>
                <c:pt idx="5">
                  <c:v>120.377837374893</c:v>
                </c:pt>
                <c:pt idx="6">
                  <c:v>122.282652863475</c:v>
                </c:pt>
                <c:pt idx="7">
                  <c:v>123.265380119153</c:v>
                </c:pt>
                <c:pt idx="8">
                  <c:v>127.693279070785</c:v>
                </c:pt>
                <c:pt idx="9">
                  <c:v>129.708745147315</c:v>
                </c:pt>
                <c:pt idx="10">
                  <c:v>119.331970518182</c:v>
                </c:pt>
                <c:pt idx="11">
                  <c:v>123.42666741684</c:v>
                </c:pt>
                <c:pt idx="12">
                  <c:v>128.851671949138</c:v>
                </c:pt>
                <c:pt idx="13">
                  <c:v>133.282696623594</c:v>
                </c:pt>
                <c:pt idx="14">
                  <c:v>134.101636003326</c:v>
                </c:pt>
                <c:pt idx="15">
                  <c:v>130.797746978989</c:v>
                </c:pt>
                <c:pt idx="16">
                  <c:v>131.039052780956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"Emp Motor Veh &amp; Parts (2010=100)"</c:f>
              <c:strCache>
                <c:ptCount val="1"/>
                <c:pt idx="0">
                  <c:v>Emp Motor Veh &amp; Parts (2010=100)</c:v>
                </c:pt>
              </c:strCache>
            </c:strRef>
          </c:tx>
          <c:spPr>
            <a:solidFill>
              <a:srgbClr val="c46a2b"/>
            </a:solidFill>
            <a:ln w="24120">
              <a:solidFill>
                <a:srgbClr val="c46a2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Time'!$A$40:$A$56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'Segments Over Time'!$AZ$40:$AZ$56</c:f>
              <c:numCache>
                <c:formatCode>0.0</c:formatCode>
                <c:ptCount val="17"/>
                <c:pt idx="0">
                  <c:v>100</c:v>
                </c:pt>
                <c:pt idx="1">
                  <c:v>105.828081426062</c:v>
                </c:pt>
                <c:pt idx="2">
                  <c:v>114.596002407892</c:v>
                </c:pt>
                <c:pt idx="3">
                  <c:v>121.608373567243</c:v>
                </c:pt>
                <c:pt idx="4">
                  <c:v>128.553176328948</c:v>
                </c:pt>
                <c:pt idx="5">
                  <c:v>134.684701286257</c:v>
                </c:pt>
                <c:pt idx="6">
                  <c:v>139.201955797983</c:v>
                </c:pt>
                <c:pt idx="7">
                  <c:v>142.023857786951</c:v>
                </c:pt>
                <c:pt idx="8">
                  <c:v>147.192225948722</c:v>
                </c:pt>
                <c:pt idx="9">
                  <c:v>146.446516541972</c:v>
                </c:pt>
                <c:pt idx="10">
                  <c:v>130.813646359292</c:v>
                </c:pt>
                <c:pt idx="11">
                  <c:v>141.496824285311</c:v>
                </c:pt>
                <c:pt idx="12">
                  <c:v>148.231550756152</c:v>
                </c:pt>
                <c:pt idx="13">
                  <c:v>151.064509392007</c:v>
                </c:pt>
                <c:pt idx="14">
                  <c:v>148.920748412143</c:v>
                </c:pt>
                <c:pt idx="15">
                  <c:v>142.619688202558</c:v>
                </c:pt>
                <c:pt idx="16">
                  <c:v>140.937849359329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25354756"/>
        <c:axId val="4793690"/>
      </c:lineChart>
      <c:catAx>
        <c:axId val="253547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93690"/>
        <c:crosses val="autoZero"/>
        <c:auto val="1"/>
        <c:lblAlgn val="ctr"/>
        <c:lblOffset val="100"/>
        <c:noMultiLvlLbl val="0"/>
      </c:catAx>
      <c:valAx>
        <c:axId val="479369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Index (2010 = 100)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354756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Payroll as a Share of Manufacturing Value Added by Industry, 2021 (Census ASM)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'Labor Share (ASM)'!$G$1</c:f>
              <c:strCache>
                <c:ptCount val="1"/>
                <c:pt idx="0">
                  <c:v>Payroll Share of Value Added</c:v>
                </c:pt>
              </c:strCache>
            </c:strRef>
          </c:tx>
          <c:spPr>
            <a:solidFill>
              <a:srgbClr val="a31f34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'Labor Share (ASM)'!$B$2:$B$19</c:f>
              <c:strCache>
                <c:ptCount val="18"/>
                <c:pt idx="0">
                  <c:v>Petroleum and coal products manufacturing</c:v>
                </c:pt>
                <c:pt idx="1">
                  <c:v>Chemical manufacturing</c:v>
                </c:pt>
                <c:pt idx="2">
                  <c:v>Pharmaceutical and medicine manufacturing</c:v>
                </c:pt>
                <c:pt idx="3">
                  <c:v>Food manufacturing</c:v>
                </c:pt>
                <c:pt idx="4">
                  <c:v>Motor vehicle manufacturing</c:v>
                </c:pt>
                <c:pt idx="5">
                  <c:v>Manufacturing</c:v>
                </c:pt>
                <c:pt idx="6">
                  <c:v>Plastics and rubber products manufacturing</c:v>
                </c:pt>
                <c:pt idx="7">
                  <c:v>Electrical equipment, appliance, and component manufacturing</c:v>
                </c:pt>
                <c:pt idx="8">
                  <c:v>Miscellaneous manufacturing</c:v>
                </c:pt>
                <c:pt idx="9">
                  <c:v>Machinery manufacturing</c:v>
                </c:pt>
                <c:pt idx="10">
                  <c:v>Semiconductor and related device manufacturing</c:v>
                </c:pt>
                <c:pt idx="11">
                  <c:v>Transportation equipment manufacturing</c:v>
                </c:pt>
                <c:pt idx="12">
                  <c:v>Fabricated metal product manufacturing</c:v>
                </c:pt>
                <c:pt idx="13">
                  <c:v>Computer and electronic product manufacturing</c:v>
                </c:pt>
                <c:pt idx="14">
                  <c:v>Semiconductor and other electronic component manufacturing</c:v>
                </c:pt>
                <c:pt idx="15">
                  <c:v>Furniture and related product manufacturing</c:v>
                </c:pt>
                <c:pt idx="16">
                  <c:v>Battery manufacturing</c:v>
                </c:pt>
                <c:pt idx="17">
                  <c:v>Apparel manufacturing</c:v>
                </c:pt>
              </c:strCache>
            </c:strRef>
          </c:cat>
          <c:val>
            <c:numRef>
              <c:f>'Labor Share (ASM)'!$G$2:$G$19</c:f>
              <c:numCache>
                <c:formatCode>0.0%</c:formatCode>
                <c:ptCount val="18"/>
                <c:pt idx="0">
                  <c:v>0.080107808002272</c:v>
                </c:pt>
                <c:pt idx="1">
                  <c:v>0.14686180966596</c:v>
                </c:pt>
                <c:pt idx="2">
                  <c:v>0.146943849331933</c:v>
                </c:pt>
                <c:pt idx="3">
                  <c:v>0.2277538801228</c:v>
                </c:pt>
                <c:pt idx="4">
                  <c:v>0.232829752383766</c:v>
                </c:pt>
                <c:pt idx="5">
                  <c:v>0.264725767331407</c:v>
                </c:pt>
                <c:pt idx="6">
                  <c:v>0.304424015242858</c:v>
                </c:pt>
                <c:pt idx="7">
                  <c:v>0.312046531993249</c:v>
                </c:pt>
                <c:pt idx="8">
                  <c:v>0.322453117083519</c:v>
                </c:pt>
                <c:pt idx="9">
                  <c:v>0.349559390882821</c:v>
                </c:pt>
                <c:pt idx="10">
                  <c:v>0.350577277335727</c:v>
                </c:pt>
                <c:pt idx="11">
                  <c:v>0.358099288178002</c:v>
                </c:pt>
                <c:pt idx="12">
                  <c:v>0.361038332818211</c:v>
                </c:pt>
                <c:pt idx="13">
                  <c:v>0.373816086770728</c:v>
                </c:pt>
                <c:pt idx="14">
                  <c:v>0.388753561973938</c:v>
                </c:pt>
                <c:pt idx="15">
                  <c:v>0.392067590633536</c:v>
                </c:pt>
                <c:pt idx="16">
                  <c:v>0.410917204583026</c:v>
                </c:pt>
                <c:pt idx="17">
                  <c:v>0.417368887194112</c:v>
                </c:pt>
              </c:numCache>
            </c:numRef>
          </c:val>
        </c:ser>
        <c:gapWidth val="150"/>
        <c:overlap val="0"/>
        <c:axId val="77154032"/>
        <c:axId val="64378034"/>
      </c:barChart>
      <c:catAx>
        <c:axId val="771540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378034"/>
        <c:crosses val="autoZero"/>
        <c:auto val="1"/>
        <c:lblAlgn val="ctr"/>
        <c:lblOffset val="100"/>
        <c:noMultiLvlLbl val="0"/>
      </c:catAx>
      <c:valAx>
        <c:axId val="6437803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Payroll / Value Added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15403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Output vs. Employment, 1990–2026 (1990 = 100): solid = real output, dashed = jobs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'Segments Over Time'!$AJ$1</c:f>
              <c:strCache>
                <c:ptCount val="1"/>
                <c:pt idx="0">
                  <c:v>IP Total (1990=100)</c:v>
                </c:pt>
              </c:strCache>
            </c:strRef>
          </c:tx>
          <c:spPr>
            <a:solidFill>
              <a:srgbClr val="a31f34"/>
            </a:solidFill>
            <a:ln w="2592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Time'!$AJ$20:$AJ$56</c:f>
              <c:numCache>
                <c:formatCode>0.0</c:formatCode>
                <c:ptCount val="37"/>
                <c:pt idx="0">
                  <c:v>100</c:v>
                </c:pt>
                <c:pt idx="1">
                  <c:v>98.0690912697397</c:v>
                </c:pt>
                <c:pt idx="2">
                  <c:v>101.953503296727</c:v>
                </c:pt>
                <c:pt idx="3">
                  <c:v>105.741170398543</c:v>
                </c:pt>
                <c:pt idx="4">
                  <c:v>112.391598782751</c:v>
                </c:pt>
                <c:pt idx="5">
                  <c:v>118.498413499242</c:v>
                </c:pt>
                <c:pt idx="6">
                  <c:v>124.776250832794</c:v>
                </c:pt>
                <c:pt idx="7">
                  <c:v>135.431718215621</c:v>
                </c:pt>
                <c:pt idx="8">
                  <c:v>144.543129235685</c:v>
                </c:pt>
                <c:pt idx="9">
                  <c:v>152.240632557313</c:v>
                </c:pt>
                <c:pt idx="10">
                  <c:v>158.261610558241</c:v>
                </c:pt>
                <c:pt idx="11">
                  <c:v>152.944162558639</c:v>
                </c:pt>
                <c:pt idx="12">
                  <c:v>153.959036348107</c:v>
                </c:pt>
                <c:pt idx="13">
                  <c:v>156.568277256977</c:v>
                </c:pt>
                <c:pt idx="14">
                  <c:v>161.471043513853</c:v>
                </c:pt>
                <c:pt idx="15">
                  <c:v>168.509625893684</c:v>
                </c:pt>
                <c:pt idx="16">
                  <c:v>173.300055984157</c:v>
                </c:pt>
                <c:pt idx="17">
                  <c:v>178.980785563699</c:v>
                </c:pt>
                <c:pt idx="18">
                  <c:v>170.91230407844</c:v>
                </c:pt>
                <c:pt idx="19">
                  <c:v>147.466628447847</c:v>
                </c:pt>
                <c:pt idx="20">
                  <c:v>157.213898954892</c:v>
                </c:pt>
                <c:pt idx="21">
                  <c:v>162.315545500321</c:v>
                </c:pt>
                <c:pt idx="22">
                  <c:v>167.050741284291</c:v>
                </c:pt>
                <c:pt idx="23">
                  <c:v>168.874591101306</c:v>
                </c:pt>
                <c:pt idx="24">
                  <c:v>170.916095777759</c:v>
                </c:pt>
                <c:pt idx="25">
                  <c:v>170.115325666649</c:v>
                </c:pt>
                <c:pt idx="26">
                  <c:v>168.898260925789</c:v>
                </c:pt>
                <c:pt idx="27">
                  <c:v>169.777581464589</c:v>
                </c:pt>
                <c:pt idx="28">
                  <c:v>172.264695699859</c:v>
                </c:pt>
                <c:pt idx="29">
                  <c:v>168.846308985861</c:v>
                </c:pt>
                <c:pt idx="30">
                  <c:v>157.905502081119</c:v>
                </c:pt>
                <c:pt idx="31">
                  <c:v>165.754630931127</c:v>
                </c:pt>
                <c:pt idx="32">
                  <c:v>166.417499201692</c:v>
                </c:pt>
                <c:pt idx="33">
                  <c:v>165.139399420294</c:v>
                </c:pt>
                <c:pt idx="34">
                  <c:v>163.635113455991</c:v>
                </c:pt>
                <c:pt idx="35">
                  <c:v>165.221953769282</c:v>
                </c:pt>
                <c:pt idx="36">
                  <c:v>166.584602786248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'Segments Over Time'!$AA$1</c:f>
              <c:strCache>
                <c:ptCount val="1"/>
                <c:pt idx="0">
                  <c:v>Emp Total (1990=100)</c:v>
                </c:pt>
              </c:strCache>
            </c:strRef>
          </c:tx>
          <c:spPr>
            <a:solidFill>
              <a:srgbClr val="a31f34"/>
            </a:solidFill>
            <a:ln w="18000">
              <a:solidFill>
                <a:srgbClr val="a31f34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Time'!$AA$20:$AA$56</c:f>
              <c:numCache>
                <c:formatCode>0.0</c:formatCode>
                <c:ptCount val="37"/>
                <c:pt idx="0">
                  <c:v>100</c:v>
                </c:pt>
                <c:pt idx="1">
                  <c:v>96.4603270288599</c:v>
                </c:pt>
                <c:pt idx="2">
                  <c:v>94.9457463642529</c:v>
                </c:pt>
                <c:pt idx="3">
                  <c:v>94.8082284680883</c:v>
                </c:pt>
                <c:pt idx="4">
                  <c:v>96.2083678697913</c:v>
                </c:pt>
                <c:pt idx="5">
                  <c:v>97.4559189209555</c:v>
                </c:pt>
                <c:pt idx="6">
                  <c:v>97.4121204129305</c:v>
                </c:pt>
                <c:pt idx="7">
                  <c:v>98.436911310376</c:v>
                </c:pt>
                <c:pt idx="8">
                  <c:v>99.2394130058021</c:v>
                </c:pt>
                <c:pt idx="9">
                  <c:v>97.8976716147992</c:v>
                </c:pt>
                <c:pt idx="10">
                  <c:v>97.5717730389571</c:v>
                </c:pt>
                <c:pt idx="11">
                  <c:v>92.9131188305327</c:v>
                </c:pt>
                <c:pt idx="12">
                  <c:v>86.223720895185</c:v>
                </c:pt>
                <c:pt idx="13">
                  <c:v>81.9931617813277</c:v>
                </c:pt>
                <c:pt idx="14">
                  <c:v>80.8996119357999</c:v>
                </c:pt>
                <c:pt idx="15">
                  <c:v>80.3858036319795</c:v>
                </c:pt>
                <c:pt idx="16">
                  <c:v>79.9812561223721</c:v>
                </c:pt>
                <c:pt idx="17">
                  <c:v>78.3932069926908</c:v>
                </c:pt>
                <c:pt idx="18">
                  <c:v>75.6984213699043</c:v>
                </c:pt>
                <c:pt idx="19">
                  <c:v>66.8916245949815</c:v>
                </c:pt>
                <c:pt idx="20">
                  <c:v>65.071867229297</c:v>
                </c:pt>
                <c:pt idx="21">
                  <c:v>66.180487529199</c:v>
                </c:pt>
                <c:pt idx="22">
                  <c:v>67.2952302011906</c:v>
                </c:pt>
                <c:pt idx="23">
                  <c:v>67.7991485193279</c:v>
                </c:pt>
                <c:pt idx="24">
                  <c:v>68.7212719463492</c:v>
                </c:pt>
                <c:pt idx="25">
                  <c:v>69.5562693090197</c:v>
                </c:pt>
                <c:pt idx="26">
                  <c:v>69.6452791801673</c:v>
                </c:pt>
                <c:pt idx="27">
                  <c:v>70.113876120865</c:v>
                </c:pt>
                <c:pt idx="28">
                  <c:v>71.5069512470801</c:v>
                </c:pt>
                <c:pt idx="29">
                  <c:v>72.2185592645618</c:v>
                </c:pt>
                <c:pt idx="30">
                  <c:v>68.5234722326878</c:v>
                </c:pt>
                <c:pt idx="31">
                  <c:v>69.5774621354834</c:v>
                </c:pt>
                <c:pt idx="32">
                  <c:v>72.1601612538618</c:v>
                </c:pt>
                <c:pt idx="33">
                  <c:v>72.7526184914475</c:v>
                </c:pt>
                <c:pt idx="34">
                  <c:v>72.2778991786602</c:v>
                </c:pt>
                <c:pt idx="35">
                  <c:v>71.3901552256801</c:v>
                </c:pt>
                <c:pt idx="36">
                  <c:v>71.171162685555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'Segments Over Time'!$AG$1</c:f>
              <c:strCache>
                <c:ptCount val="1"/>
                <c:pt idx="0">
                  <c:v>Emp Computer/Elec (1990=100)</c:v>
                </c:pt>
              </c:strCache>
            </c:strRef>
          </c:tx>
          <c:spPr>
            <a:solidFill>
              <a:srgbClr val="1f5c99"/>
            </a:solidFill>
            <a:ln w="18000">
              <a:solidFill>
                <a:srgbClr val="1f5c99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Time'!$AG$20:$AG$56</c:f>
              <c:numCache>
                <c:formatCode>0.0</c:formatCode>
                <c:ptCount val="37"/>
                <c:pt idx="0">
                  <c:v>100</c:v>
                </c:pt>
                <c:pt idx="1">
                  <c:v>95.1155517398465</c:v>
                </c:pt>
                <c:pt idx="2">
                  <c:v>89.7352559834601</c:v>
                </c:pt>
                <c:pt idx="3">
                  <c:v>87.0370045905316</c:v>
                </c:pt>
                <c:pt idx="4">
                  <c:v>86.7711217016505</c:v>
                </c:pt>
                <c:pt idx="5">
                  <c:v>88.7527595752882</c:v>
                </c:pt>
                <c:pt idx="6">
                  <c:v>91.8228965903914</c:v>
                </c:pt>
                <c:pt idx="7">
                  <c:v>94.7936012895539</c:v>
                </c:pt>
                <c:pt idx="8">
                  <c:v>96.2351508567824</c:v>
                </c:pt>
                <c:pt idx="9">
                  <c:v>93.5920909696184</c:v>
                </c:pt>
                <c:pt idx="10">
                  <c:v>95.667466797491</c:v>
                </c:pt>
                <c:pt idx="11">
                  <c:v>91.9210148228616</c:v>
                </c:pt>
                <c:pt idx="12">
                  <c:v>79.2322248309213</c:v>
                </c:pt>
                <c:pt idx="13">
                  <c:v>71.2333987454883</c:v>
                </c:pt>
                <c:pt idx="14">
                  <c:v>69.5150155937905</c:v>
                </c:pt>
                <c:pt idx="15">
                  <c:v>69.1063356344395</c:v>
                </c:pt>
                <c:pt idx="16">
                  <c:v>68.5198163787364</c:v>
                </c:pt>
                <c:pt idx="17">
                  <c:v>66.5451869502751</c:v>
                </c:pt>
                <c:pt idx="18">
                  <c:v>64.9170375302239</c:v>
                </c:pt>
                <c:pt idx="19">
                  <c:v>59.1337561761923</c:v>
                </c:pt>
                <c:pt idx="20">
                  <c:v>56.7741002908505</c:v>
                </c:pt>
                <c:pt idx="21">
                  <c:v>57.1039352419666</c:v>
                </c:pt>
                <c:pt idx="22">
                  <c:v>56.2156148158531</c:v>
                </c:pt>
                <c:pt idx="23">
                  <c:v>54.8494060342713</c:v>
                </c:pt>
                <c:pt idx="24">
                  <c:v>53.8327434558643</c:v>
                </c:pt>
                <c:pt idx="25">
                  <c:v>53.916406770158</c:v>
                </c:pt>
                <c:pt idx="26">
                  <c:v>53.5348845358657</c:v>
                </c:pt>
                <c:pt idx="27">
                  <c:v>52.9247117776921</c:v>
                </c:pt>
                <c:pt idx="28">
                  <c:v>53.5734309843361</c:v>
                </c:pt>
                <c:pt idx="29">
                  <c:v>54.5480428916845</c:v>
                </c:pt>
                <c:pt idx="30">
                  <c:v>53.7639730875705</c:v>
                </c:pt>
                <c:pt idx="31">
                  <c:v>53.4691803623366</c:v>
                </c:pt>
                <c:pt idx="32">
                  <c:v>54.9199285138592</c:v>
                </c:pt>
                <c:pt idx="33">
                  <c:v>55.37328731121</c:v>
                </c:pt>
                <c:pt idx="34">
                  <c:v>53.9352419665697</c:v>
                </c:pt>
                <c:pt idx="35">
                  <c:v>52.442005116165</c:v>
                </c:pt>
                <c:pt idx="36">
                  <c:v>52.1007814416372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'Segments Over Time'!$AL$1</c:f>
              <c:strCache>
                <c:ptCount val="1"/>
                <c:pt idx="0">
                  <c:v>IP Food (1990=100)</c:v>
                </c:pt>
              </c:strCache>
            </c:strRef>
          </c:tx>
          <c:spPr>
            <a:solidFill>
              <a:srgbClr val="2e6b4f"/>
            </a:solidFill>
            <a:ln w="25920">
              <a:solidFill>
                <a:srgbClr val="2e6b4f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Time'!$AL$20:$AL$56</c:f>
              <c:numCache>
                <c:formatCode>0.0</c:formatCode>
                <c:ptCount val="37"/>
                <c:pt idx="0">
                  <c:v>100</c:v>
                </c:pt>
                <c:pt idx="1">
                  <c:v>101.770486551497</c:v>
                </c:pt>
                <c:pt idx="2">
                  <c:v>103.689767153296</c:v>
                </c:pt>
                <c:pt idx="3">
                  <c:v>106.432759951843</c:v>
                </c:pt>
                <c:pt idx="4">
                  <c:v>107.099646696856</c:v>
                </c:pt>
                <c:pt idx="5">
                  <c:v>109.869145363543</c:v>
                </c:pt>
                <c:pt idx="6">
                  <c:v>107.592725389896</c:v>
                </c:pt>
                <c:pt idx="7">
                  <c:v>110.568516659606</c:v>
                </c:pt>
                <c:pt idx="8">
                  <c:v>115.51010560059</c:v>
                </c:pt>
                <c:pt idx="9">
                  <c:v>116.772729398866</c:v>
                </c:pt>
                <c:pt idx="10">
                  <c:v>118.777719411774</c:v>
                </c:pt>
                <c:pt idx="11">
                  <c:v>118.866569594393</c:v>
                </c:pt>
                <c:pt idx="12">
                  <c:v>121.736191570012</c:v>
                </c:pt>
                <c:pt idx="13">
                  <c:v>122.54663400713</c:v>
                </c:pt>
                <c:pt idx="14">
                  <c:v>122.516908848193</c:v>
                </c:pt>
                <c:pt idx="15">
                  <c:v>126.324118421892</c:v>
                </c:pt>
                <c:pt idx="16">
                  <c:v>127.40539631657</c:v>
                </c:pt>
                <c:pt idx="17">
                  <c:v>128.096882032734</c:v>
                </c:pt>
                <c:pt idx="18">
                  <c:v>126.461560826593</c:v>
                </c:pt>
                <c:pt idx="19">
                  <c:v>125.695178926949</c:v>
                </c:pt>
                <c:pt idx="20">
                  <c:v>126.272318126054</c:v>
                </c:pt>
                <c:pt idx="21">
                  <c:v>126.031409734171</c:v>
                </c:pt>
                <c:pt idx="22">
                  <c:v>125.726317433065</c:v>
                </c:pt>
                <c:pt idx="23">
                  <c:v>128.176321117863</c:v>
                </c:pt>
                <c:pt idx="24">
                  <c:v>129.310184501257</c:v>
                </c:pt>
                <c:pt idx="25">
                  <c:v>131.280491423058</c:v>
                </c:pt>
                <c:pt idx="26">
                  <c:v>134.005267746845</c:v>
                </c:pt>
                <c:pt idx="27">
                  <c:v>134.604493299893</c:v>
                </c:pt>
                <c:pt idx="28">
                  <c:v>135.071963488083</c:v>
                </c:pt>
                <c:pt idx="29">
                  <c:v>136.116258798226</c:v>
                </c:pt>
                <c:pt idx="30">
                  <c:v>138.177535923415</c:v>
                </c:pt>
                <c:pt idx="31">
                  <c:v>138.677591616025</c:v>
                </c:pt>
                <c:pt idx="32">
                  <c:v>140.504185807145</c:v>
                </c:pt>
                <c:pt idx="33">
                  <c:v>138.665858591025</c:v>
                </c:pt>
                <c:pt idx="34">
                  <c:v>138.581607395261</c:v>
                </c:pt>
                <c:pt idx="35">
                  <c:v>140.465587968691</c:v>
                </c:pt>
                <c:pt idx="36">
                  <c:v>140.714303421186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'Segments Over Time'!$AB$1</c:f>
              <c:strCache>
                <c:ptCount val="1"/>
                <c:pt idx="0">
                  <c:v>Emp Food (1990=100)</c:v>
                </c:pt>
              </c:strCache>
            </c:strRef>
          </c:tx>
          <c:spPr>
            <a:solidFill>
              <a:srgbClr val="2e6b4f"/>
            </a:solidFill>
            <a:ln w="18000">
              <a:solidFill>
                <a:srgbClr val="2e6b4f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Time'!$AB$20:$AB$56</c:f>
              <c:numCache>
                <c:formatCode>0.0</c:formatCode>
                <c:ptCount val="37"/>
                <c:pt idx="0">
                  <c:v>100</c:v>
                </c:pt>
                <c:pt idx="1">
                  <c:v>100.519885625162</c:v>
                </c:pt>
                <c:pt idx="2">
                  <c:v>100.781487647186</c:v>
                </c:pt>
                <c:pt idx="3">
                  <c:v>101.896476392215</c:v>
                </c:pt>
                <c:pt idx="4">
                  <c:v>102.215597674895</c:v>
                </c:pt>
                <c:pt idx="5">
                  <c:v>103.582786255109</c:v>
                </c:pt>
                <c:pt idx="6">
                  <c:v>103.665746727209</c:v>
                </c:pt>
                <c:pt idx="7">
                  <c:v>103.362664469136</c:v>
                </c:pt>
                <c:pt idx="8">
                  <c:v>103.230480783589</c:v>
                </c:pt>
                <c:pt idx="9">
                  <c:v>102.896979685746</c:v>
                </c:pt>
                <c:pt idx="10">
                  <c:v>103.096637888601</c:v>
                </c:pt>
                <c:pt idx="11">
                  <c:v>102.896979685746</c:v>
                </c:pt>
                <c:pt idx="12">
                  <c:v>101.207351403968</c:v>
                </c:pt>
                <c:pt idx="13">
                  <c:v>100.707929361923</c:v>
                </c:pt>
                <c:pt idx="14">
                  <c:v>99.157674673274</c:v>
                </c:pt>
                <c:pt idx="15">
                  <c:v>98.0664679302468</c:v>
                </c:pt>
                <c:pt idx="16">
                  <c:v>98.1875902195134</c:v>
                </c:pt>
                <c:pt idx="17">
                  <c:v>98.4729742435388</c:v>
                </c:pt>
                <c:pt idx="18">
                  <c:v>98.2451094801697</c:v>
                </c:pt>
                <c:pt idx="19">
                  <c:v>96.6871118141243</c:v>
                </c:pt>
                <c:pt idx="20">
                  <c:v>96.2927730367404</c:v>
                </c:pt>
                <c:pt idx="21">
                  <c:v>96.8259323374389</c:v>
                </c:pt>
                <c:pt idx="22">
                  <c:v>97.5089735577322</c:v>
                </c:pt>
                <c:pt idx="23">
                  <c:v>97.8081843271076</c:v>
                </c:pt>
                <c:pt idx="24">
                  <c:v>98.526622015497</c:v>
                </c:pt>
                <c:pt idx="25">
                  <c:v>100.347880913008</c:v>
                </c:pt>
                <c:pt idx="26">
                  <c:v>103.333351768994</c:v>
                </c:pt>
                <c:pt idx="27">
                  <c:v>106.051136835003</c:v>
                </c:pt>
                <c:pt idx="28">
                  <c:v>107.577056451836</c:v>
                </c:pt>
                <c:pt idx="29">
                  <c:v>109.179852772816</c:v>
                </c:pt>
                <c:pt idx="30">
                  <c:v>107.191566791476</c:v>
                </c:pt>
                <c:pt idx="31">
                  <c:v>108.697022825191</c:v>
                </c:pt>
                <c:pt idx="32">
                  <c:v>112.652025065124</c:v>
                </c:pt>
                <c:pt idx="33">
                  <c:v>115.097699782644</c:v>
                </c:pt>
                <c:pt idx="34">
                  <c:v>117.566050362537</c:v>
                </c:pt>
                <c:pt idx="35">
                  <c:v>118.328180566233</c:v>
                </c:pt>
                <c:pt idx="36">
                  <c:v>117.910059786847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"IP Motor Veh &amp; Parts (1990=100)"</c:f>
              <c:strCache>
                <c:ptCount val="1"/>
                <c:pt idx="0">
                  <c:v>IP Motor Veh &amp; Parts (1990=100)</c:v>
                </c:pt>
              </c:strCache>
            </c:strRef>
          </c:tx>
          <c:spPr>
            <a:solidFill>
              <a:srgbClr val="b8860b"/>
            </a:solidFill>
            <a:ln w="25920">
              <a:solidFill>
                <a:srgbClr val="b8860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Time'!$AQ$20:$AQ$56</c:f>
              <c:numCache>
                <c:formatCode>0.0</c:formatCode>
                <c:ptCount val="37"/>
                <c:pt idx="0">
                  <c:v>100</c:v>
                </c:pt>
                <c:pt idx="1">
                  <c:v>93.8352502075982</c:v>
                </c:pt>
                <c:pt idx="2">
                  <c:v>105.663356864524</c:v>
                </c:pt>
                <c:pt idx="3">
                  <c:v>116.712299794201</c:v>
                </c:pt>
                <c:pt idx="4">
                  <c:v>133.763240962604</c:v>
                </c:pt>
                <c:pt idx="5">
                  <c:v>138.240945629303</c:v>
                </c:pt>
                <c:pt idx="6">
                  <c:v>139.645993303897</c:v>
                </c:pt>
                <c:pt idx="7">
                  <c:v>152.751652128569</c:v>
                </c:pt>
                <c:pt idx="8">
                  <c:v>160.715699448057</c:v>
                </c:pt>
                <c:pt idx="9">
                  <c:v>181.131564635181</c:v>
                </c:pt>
                <c:pt idx="10">
                  <c:v>172.722208152244</c:v>
                </c:pt>
                <c:pt idx="11">
                  <c:v>157.851964663155</c:v>
                </c:pt>
                <c:pt idx="12">
                  <c:v>173.471140286136</c:v>
                </c:pt>
                <c:pt idx="13">
                  <c:v>181.553465956272</c:v>
                </c:pt>
                <c:pt idx="14">
                  <c:v>179.546060998223</c:v>
                </c:pt>
                <c:pt idx="15">
                  <c:v>180.762250330494</c:v>
                </c:pt>
                <c:pt idx="16">
                  <c:v>179.428122137674</c:v>
                </c:pt>
                <c:pt idx="17">
                  <c:v>178.713784044916</c:v>
                </c:pt>
                <c:pt idx="18">
                  <c:v>144.378943601868</c:v>
                </c:pt>
                <c:pt idx="19">
                  <c:v>104.233424565639</c:v>
                </c:pt>
                <c:pt idx="20">
                  <c:v>138.605048760963</c:v>
                </c:pt>
                <c:pt idx="21">
                  <c:v>151.834943987529</c:v>
                </c:pt>
                <c:pt idx="22">
                  <c:v>169.235016774206</c:v>
                </c:pt>
                <c:pt idx="23">
                  <c:v>180.832253189</c:v>
                </c:pt>
                <c:pt idx="24">
                  <c:v>196.984105752524</c:v>
                </c:pt>
                <c:pt idx="25">
                  <c:v>206.271570352194</c:v>
                </c:pt>
                <c:pt idx="26">
                  <c:v>208.790773609669</c:v>
                </c:pt>
                <c:pt idx="27">
                  <c:v>203.694110593653</c:v>
                </c:pt>
                <c:pt idx="28">
                  <c:v>212.580467640822</c:v>
                </c:pt>
                <c:pt idx="29">
                  <c:v>206.973075719193</c:v>
                </c:pt>
                <c:pt idx="30">
                  <c:v>178.51051434787</c:v>
                </c:pt>
                <c:pt idx="31">
                  <c:v>190.395672316008</c:v>
                </c:pt>
                <c:pt idx="32">
                  <c:v>214.172523436699</c:v>
                </c:pt>
                <c:pt idx="33">
                  <c:v>222.778682330287</c:v>
                </c:pt>
                <c:pt idx="34">
                  <c:v>218.168848116882</c:v>
                </c:pt>
                <c:pt idx="35">
                  <c:v>214.727267233706</c:v>
                </c:pt>
                <c:pt idx="36">
                  <c:v>217.714355746243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"Emp Motor Veh &amp; Parts (1990=100)"</c:f>
              <c:strCache>
                <c:ptCount val="1"/>
                <c:pt idx="0">
                  <c:v>Emp Motor Veh &amp; Parts (1990=100)</c:v>
                </c:pt>
              </c:strCache>
            </c:strRef>
          </c:tx>
          <c:spPr>
            <a:solidFill>
              <a:srgbClr val="b8860b"/>
            </a:solidFill>
            <a:ln w="18000">
              <a:solidFill>
                <a:srgbClr val="b8860b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Time'!$AI$20:$AI$56</c:f>
              <c:numCache>
                <c:formatCode>0.0</c:formatCode>
                <c:ptCount val="37"/>
                <c:pt idx="0">
                  <c:v>100</c:v>
                </c:pt>
                <c:pt idx="1">
                  <c:v>96.54613712705</c:v>
                </c:pt>
                <c:pt idx="2">
                  <c:v>99.365342817625</c:v>
                </c:pt>
                <c:pt idx="3">
                  <c:v>102.254890337878</c:v>
                </c:pt>
                <c:pt idx="4">
                  <c:v>110.846868207864</c:v>
                </c:pt>
                <c:pt idx="5">
                  <c:v>117.746690377396</c:v>
                </c:pt>
                <c:pt idx="6">
                  <c:v>117.63841138115</c:v>
                </c:pt>
                <c:pt idx="7">
                  <c:v>118.931436475005</c:v>
                </c:pt>
                <c:pt idx="8">
                  <c:v>120.600671803991</c:v>
                </c:pt>
                <c:pt idx="9">
                  <c:v>124.468682078641</c:v>
                </c:pt>
                <c:pt idx="10">
                  <c:v>124.56352499506</c:v>
                </c:pt>
                <c:pt idx="11">
                  <c:v>115.033392610156</c:v>
                </c:pt>
                <c:pt idx="12">
                  <c:v>109.187907528156</c:v>
                </c:pt>
                <c:pt idx="13">
                  <c:v>106.73068563525</c:v>
                </c:pt>
                <c:pt idx="14">
                  <c:v>105.528551669631</c:v>
                </c:pt>
                <c:pt idx="15">
                  <c:v>104.004742145821</c:v>
                </c:pt>
                <c:pt idx="16">
                  <c:v>101.4763880656</c:v>
                </c:pt>
                <c:pt idx="17">
                  <c:v>94.2936178620826</c:v>
                </c:pt>
                <c:pt idx="18">
                  <c:v>83.0389251136139</c:v>
                </c:pt>
                <c:pt idx="19">
                  <c:v>62.9978265164987</c:v>
                </c:pt>
                <c:pt idx="20">
                  <c:v>64.3343212803794</c:v>
                </c:pt>
                <c:pt idx="21">
                  <c:v>68.083777909504</c:v>
                </c:pt>
                <c:pt idx="22">
                  <c:v>73.7245603635645</c:v>
                </c:pt>
                <c:pt idx="23">
                  <c:v>78.235921754594</c:v>
                </c:pt>
                <c:pt idx="24">
                  <c:v>82.7038134755977</c:v>
                </c:pt>
                <c:pt idx="25">
                  <c:v>86.6484884410196</c:v>
                </c:pt>
                <c:pt idx="26">
                  <c:v>89.5546334716459</c:v>
                </c:pt>
                <c:pt idx="27">
                  <c:v>91.370084963446</c:v>
                </c:pt>
                <c:pt idx="28">
                  <c:v>94.6951195415926</c:v>
                </c:pt>
                <c:pt idx="29">
                  <c:v>94.2153724560364</c:v>
                </c:pt>
                <c:pt idx="30">
                  <c:v>84.1580715273662</c:v>
                </c:pt>
                <c:pt idx="31">
                  <c:v>91.0310215372456</c:v>
                </c:pt>
                <c:pt idx="32">
                  <c:v>95.3637621023513</c:v>
                </c:pt>
                <c:pt idx="33">
                  <c:v>97.1863268128828</c:v>
                </c:pt>
                <c:pt idx="34">
                  <c:v>95.8071527366133</c:v>
                </c:pt>
                <c:pt idx="35">
                  <c:v>91.7534084173088</c:v>
                </c:pt>
                <c:pt idx="36">
                  <c:v>90.6714088124877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2512230"/>
        <c:axId val="45879631"/>
      </c:lineChart>
      <c:lineChart>
        <c:grouping val="standard"/>
        <c:varyColors val="0"/>
        <c:ser>
          <c:idx val="7"/>
          <c:order val="7"/>
          <c:tx>
            <c:strRef>
              <c:f>'Segments Over Time'!$AK$1</c:f>
              <c:strCache>
                <c:ptCount val="1"/>
                <c:pt idx="0">
                  <c:v>IP Computer/Elec (1990=100)</c:v>
                </c:pt>
              </c:strCache>
            </c:strRef>
          </c:tx>
          <c:spPr>
            <a:solidFill>
              <a:srgbClr val="1f5c99"/>
            </a:solidFill>
            <a:ln w="25920">
              <a:solidFill>
                <a:srgbClr val="1f5c9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Time'!$A$20:$A$56</c:f>
              <c:strCach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strCache>
            </c:strRef>
          </c:cat>
          <c:val>
            <c:numRef>
              <c:f>'Segments Over Time'!$AK$20:$AK$56</c:f>
              <c:numCache>
                <c:formatCode>0.0</c:formatCode>
                <c:ptCount val="37"/>
                <c:pt idx="0">
                  <c:v>100</c:v>
                </c:pt>
                <c:pt idx="1">
                  <c:v>104.396434995251</c:v>
                </c:pt>
                <c:pt idx="2">
                  <c:v>117.579879145531</c:v>
                </c:pt>
                <c:pt idx="3">
                  <c:v>130.064064994644</c:v>
                </c:pt>
                <c:pt idx="4">
                  <c:v>153.384127240759</c:v>
                </c:pt>
                <c:pt idx="5">
                  <c:v>196.180352054324</c:v>
                </c:pt>
                <c:pt idx="6">
                  <c:v>256.775125805865</c:v>
                </c:pt>
                <c:pt idx="7">
                  <c:v>342.495503324508</c:v>
                </c:pt>
                <c:pt idx="8">
                  <c:v>440.453305309109</c:v>
                </c:pt>
                <c:pt idx="9">
                  <c:v>580.959156039692</c:v>
                </c:pt>
                <c:pt idx="10">
                  <c:v>753.779228390696</c:v>
                </c:pt>
                <c:pt idx="11">
                  <c:v>786.344455447546</c:v>
                </c:pt>
                <c:pt idx="12">
                  <c:v>776.595258786201</c:v>
                </c:pt>
                <c:pt idx="13">
                  <c:v>891.982377074029</c:v>
                </c:pt>
                <c:pt idx="14">
                  <c:v>1049.77728825206</c:v>
                </c:pt>
                <c:pt idx="15">
                  <c:v>1194.73878862594</c:v>
                </c:pt>
                <c:pt idx="16">
                  <c:v>1363.44051251996</c:v>
                </c:pt>
                <c:pt idx="17">
                  <c:v>1575.82567045937</c:v>
                </c:pt>
                <c:pt idx="18">
                  <c:v>1703.30227764192</c:v>
                </c:pt>
                <c:pt idx="19">
                  <c:v>1520.6273114933</c:v>
                </c:pt>
                <c:pt idx="20">
                  <c:v>1739.30336896991</c:v>
                </c:pt>
                <c:pt idx="21">
                  <c:v>1882.03754976658</c:v>
                </c:pt>
                <c:pt idx="22">
                  <c:v>2028.2259857319</c:v>
                </c:pt>
                <c:pt idx="23">
                  <c:v>2097.73185667226</c:v>
                </c:pt>
                <c:pt idx="24">
                  <c:v>2186.21248560053</c:v>
                </c:pt>
                <c:pt idx="25">
                  <c:v>2203.976475819</c:v>
                </c:pt>
                <c:pt idx="26">
                  <c:v>2260.59800731594</c:v>
                </c:pt>
                <c:pt idx="27">
                  <c:v>2425.17309674421</c:v>
                </c:pt>
                <c:pt idx="28">
                  <c:v>2539.12188516804</c:v>
                </c:pt>
                <c:pt idx="29">
                  <c:v>2581.39588933126</c:v>
                </c:pt>
                <c:pt idx="30">
                  <c:v>2563.35967341</c:v>
                </c:pt>
                <c:pt idx="31">
                  <c:v>2673.78327034619</c:v>
                </c:pt>
                <c:pt idx="32">
                  <c:v>2836.34708271862</c:v>
                </c:pt>
                <c:pt idx="33">
                  <c:v>2828.22901719852</c:v>
                </c:pt>
                <c:pt idx="34">
                  <c:v>2869.07176491987</c:v>
                </c:pt>
                <c:pt idx="35">
                  <c:v>3074.65956629818</c:v>
                </c:pt>
                <c:pt idx="36">
                  <c:v>3254.03649885815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7841248"/>
        <c:axId val="98062132"/>
      </c:lineChart>
      <c:catAx>
        <c:axId val="8251223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879631"/>
        <c:crosses val="autoZero"/>
        <c:auto val="1"/>
        <c:lblAlgn val="ctr"/>
        <c:lblOffset val="100"/>
        <c:noMultiLvlLbl val="0"/>
      </c:catAx>
      <c:valAx>
        <c:axId val="4587963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Index (1990 = 100), all other series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512230"/>
        <c:crosses val="autoZero"/>
        <c:crossBetween val="between"/>
      </c:valAx>
      <c:catAx>
        <c:axId val="87841248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062132"/>
        <c:auto val="1"/>
        <c:lblAlgn val="ctr"/>
        <c:lblOffset val="100"/>
        <c:noMultiLvlLbl val="0"/>
      </c:catAx>
      <c:valAx>
        <c:axId val="98062132"/>
        <c:scaling>
          <c:orientation val="minMax"/>
        </c:scaling>
        <c:delete val="0"/>
        <c:axPos val="r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IP Computer/Elec (1990 = 100), right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841248"/>
        <c:crosses val="max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U.S. Manufacturing Labor Share of Output, 1987–2022 (BLS, 2017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'Labor Share (ASM)'!$N$1</c:f>
              <c:strCache>
                <c:ptCount val="1"/>
                <c:pt idx="0">
                  <c:v>Mfg Labor Share Index (2017=100, BLS)</c:v>
                </c:pt>
              </c:strCache>
            </c:strRef>
          </c:tx>
          <c:spPr>
            <a:solidFill>
              <a:srgbClr val="a31f34"/>
            </a:solidFill>
            <a:ln w="2808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'Labor Share (ASM)'!$M$2:$M$37</c:f>
              <c:strCache>
                <c:ptCount val="36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  <c:pt idx="28">
                  <c:v>2015</c:v>
                </c:pt>
                <c:pt idx="29">
                  <c:v>2016</c:v>
                </c:pt>
                <c:pt idx="30">
                  <c:v>2017</c:v>
                </c:pt>
                <c:pt idx="31">
                  <c:v>2018</c:v>
                </c:pt>
                <c:pt idx="32">
                  <c:v>2019</c:v>
                </c:pt>
                <c:pt idx="33">
                  <c:v>2020</c:v>
                </c:pt>
                <c:pt idx="34">
                  <c:v>2021</c:v>
                </c:pt>
                <c:pt idx="35">
                  <c:v>2022</c:v>
                </c:pt>
              </c:strCache>
            </c:strRef>
          </c:cat>
          <c:val>
            <c:numRef>
              <c:f>'Labor Share (ASM)'!$N$2:$N$37</c:f>
              <c:numCache>
                <c:formatCode>0.0</c:formatCode>
                <c:ptCount val="36"/>
                <c:pt idx="0">
                  <c:v>129.247</c:v>
                </c:pt>
                <c:pt idx="1">
                  <c:v>127.836</c:v>
                </c:pt>
                <c:pt idx="2">
                  <c:v>125.905</c:v>
                </c:pt>
                <c:pt idx="3">
                  <c:v>125.404</c:v>
                </c:pt>
                <c:pt idx="4">
                  <c:v>128.378</c:v>
                </c:pt>
                <c:pt idx="5">
                  <c:v>128.618</c:v>
                </c:pt>
                <c:pt idx="6">
                  <c:v>126.512</c:v>
                </c:pt>
                <c:pt idx="7">
                  <c:v>123.104</c:v>
                </c:pt>
                <c:pt idx="8">
                  <c:v>118.714</c:v>
                </c:pt>
                <c:pt idx="9">
                  <c:v>117.315</c:v>
                </c:pt>
                <c:pt idx="10">
                  <c:v>114.885</c:v>
                </c:pt>
                <c:pt idx="11">
                  <c:v>119.421</c:v>
                </c:pt>
                <c:pt idx="12">
                  <c:v>119.556</c:v>
                </c:pt>
                <c:pt idx="13">
                  <c:v>120.678</c:v>
                </c:pt>
                <c:pt idx="14">
                  <c:v>123.107</c:v>
                </c:pt>
                <c:pt idx="15">
                  <c:v>118.031</c:v>
                </c:pt>
                <c:pt idx="16">
                  <c:v>114.715</c:v>
                </c:pt>
                <c:pt idx="17">
                  <c:v>109.64</c:v>
                </c:pt>
                <c:pt idx="18">
                  <c:v>101.718</c:v>
                </c:pt>
                <c:pt idx="19">
                  <c:v>99.105</c:v>
                </c:pt>
                <c:pt idx="20">
                  <c:v>94.872</c:v>
                </c:pt>
                <c:pt idx="21">
                  <c:v>91.584</c:v>
                </c:pt>
                <c:pt idx="22">
                  <c:v>100.353</c:v>
                </c:pt>
                <c:pt idx="23">
                  <c:v>90.513</c:v>
                </c:pt>
                <c:pt idx="24">
                  <c:v>84.33</c:v>
                </c:pt>
                <c:pt idx="25">
                  <c:v>85.346</c:v>
                </c:pt>
                <c:pt idx="26">
                  <c:v>84.635</c:v>
                </c:pt>
                <c:pt idx="27">
                  <c:v>87.483</c:v>
                </c:pt>
                <c:pt idx="28">
                  <c:v>97.171</c:v>
                </c:pt>
                <c:pt idx="29">
                  <c:v>99.8</c:v>
                </c:pt>
                <c:pt idx="30">
                  <c:v>100</c:v>
                </c:pt>
                <c:pt idx="31">
                  <c:v>97.908</c:v>
                </c:pt>
                <c:pt idx="32">
                  <c:v>102.981</c:v>
                </c:pt>
                <c:pt idx="33">
                  <c:v>112.892</c:v>
                </c:pt>
                <c:pt idx="34">
                  <c:v>100.446</c:v>
                </c:pt>
                <c:pt idx="35">
                  <c:v>93.11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1805912"/>
        <c:axId val="20603019"/>
      </c:lineChart>
      <c:catAx>
        <c:axId val="518059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603019"/>
        <c:crosses val="autoZero"/>
        <c:auto val="1"/>
        <c:lblAlgn val="ctr"/>
        <c:lblOffset val="100"/>
        <c:noMultiLvlLbl val="0"/>
      </c:catAx>
      <c:valAx>
        <c:axId val="2060301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Index (2017 = 100)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80591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The Boom's Betting Segments — Employment, 2016–2026 (2019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'Segments Over Time'!$AM$1</c:f>
              <c:strCache>
                <c:ptCount val="1"/>
                <c:pt idx="0">
                  <c:v>Emp Battery (2019=100)</c:v>
                </c:pt>
              </c:strCache>
            </c:strRef>
          </c:tx>
          <c:spPr>
            <a:solidFill>
              <a:srgbClr val="a31f34"/>
            </a:solidFill>
            <a:ln w="2808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Time'!$A$46:$A$56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f>'Segments Over Time'!$AM$46:$AM$56</c:f>
              <c:numCache>
                <c:formatCode>0.0</c:formatCode>
                <c:ptCount val="11"/>
                <c:pt idx="0">
                  <c:v>68.8132847306602</c:v>
                </c:pt>
                <c:pt idx="1">
                  <c:v>76.8732280275415</c:v>
                </c:pt>
                <c:pt idx="2">
                  <c:v>91.8793033616849</c:v>
                </c:pt>
                <c:pt idx="3">
                  <c:v>100</c:v>
                </c:pt>
                <c:pt idx="4">
                  <c:v>97.4483596597813</c:v>
                </c:pt>
                <c:pt idx="5">
                  <c:v>102.065613608748</c:v>
                </c:pt>
                <c:pt idx="6">
                  <c:v>112.231672742001</c:v>
                </c:pt>
                <c:pt idx="7">
                  <c:v>127.501012555691</c:v>
                </c:pt>
                <c:pt idx="8">
                  <c:v>138.173349534224</c:v>
                </c:pt>
                <c:pt idx="9">
                  <c:v>147.529364115026</c:v>
                </c:pt>
                <c:pt idx="10">
                  <c:v>148.319157553665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'Segments Over Time'!$AN$1</c:f>
              <c:strCache>
                <c:ptCount val="1"/>
                <c:pt idx="0">
                  <c:v>Emp Computer/Elec (2019=100)</c:v>
                </c:pt>
              </c:strCache>
            </c:strRef>
          </c:tx>
          <c:spPr>
            <a:solidFill>
              <a:srgbClr val="1f5c99"/>
            </a:solidFill>
            <a:ln w="21960">
              <a:solidFill>
                <a:srgbClr val="1f5c9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Time'!$A$46:$A$56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f>'Segments Over Time'!$AN$46:$AN$56</c:f>
              <c:numCache>
                <c:formatCode>0.0</c:formatCode>
                <c:ptCount val="11"/>
                <c:pt idx="0">
                  <c:v>98.1426311520826</c:v>
                </c:pt>
                <c:pt idx="1">
                  <c:v>97.0240341762292</c:v>
                </c:pt>
                <c:pt idx="2">
                  <c:v>98.2132962876713</c:v>
                </c:pt>
                <c:pt idx="3">
                  <c:v>100</c:v>
                </c:pt>
                <c:pt idx="4">
                  <c:v>98.5626069010929</c:v>
                </c:pt>
                <c:pt idx="5">
                  <c:v>98.02217921642</c:v>
                </c:pt>
                <c:pt idx="6">
                  <c:v>100.68175795585</c:v>
                </c:pt>
                <c:pt idx="7">
                  <c:v>101.512876311922</c:v>
                </c:pt>
                <c:pt idx="8">
                  <c:v>98.8765849467201</c:v>
                </c:pt>
                <c:pt idx="9">
                  <c:v>96.1391139555613</c:v>
                </c:pt>
                <c:pt idx="10">
                  <c:v>95.5135669030201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'Segments Over Time'!$AO$1</c:f>
              <c:strCache>
                <c:ptCount val="1"/>
                <c:pt idx="0">
                  <c:v>Emp Motor Veh &amp; Parts (2019=100)</c:v>
                </c:pt>
              </c:strCache>
            </c:strRef>
          </c:tx>
          <c:spPr>
            <a:solidFill>
              <a:srgbClr val="c46a2b"/>
            </a:solidFill>
            <a:ln w="21960">
              <a:solidFill>
                <a:srgbClr val="c46a2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'Segments Over Time'!$A$46:$A$56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f>'Segments Over Time'!$AO$46:$AO$56</c:f>
              <c:numCache>
                <c:formatCode>0.0</c:formatCode>
                <c:ptCount val="11"/>
                <c:pt idx="0">
                  <c:v>95.0531013539587</c:v>
                </c:pt>
                <c:pt idx="1">
                  <c:v>96.9800177843397</c:v>
                </c:pt>
                <c:pt idx="2">
                  <c:v>100.509202556918</c:v>
                </c:pt>
                <c:pt idx="3">
                  <c:v>100</c:v>
                </c:pt>
                <c:pt idx="4">
                  <c:v>89.3252017515897</c:v>
                </c:pt>
                <c:pt idx="5">
                  <c:v>96.6201365703069</c:v>
                </c:pt>
                <c:pt idx="6">
                  <c:v>101.218898377598</c:v>
                </c:pt>
                <c:pt idx="7">
                  <c:v>103.153364763519</c:v>
                </c:pt>
                <c:pt idx="8">
                  <c:v>101.689512272872</c:v>
                </c:pt>
                <c:pt idx="9">
                  <c:v>97.3868764995051</c:v>
                </c:pt>
                <c:pt idx="10">
                  <c:v>96.2384443736054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6016243"/>
        <c:axId val="62478327"/>
      </c:lineChart>
      <c:catAx>
        <c:axId val="66016243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478327"/>
        <c:crosses val="autoZero"/>
        <c:auto val="1"/>
        <c:lblAlgn val="ctr"/>
        <c:lblOffset val="100"/>
        <c:noMultiLvlLbl val="0"/>
      </c:catAx>
      <c:valAx>
        <c:axId val="6247832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Index (2019 = 100)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016243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Payroll as a Share of Manufacturing Value Added, 2012–2021 (Census ASM &amp; Economic Census)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"Manufacturing (total)"</c:f>
              <c:strCache>
                <c:ptCount val="1"/>
                <c:pt idx="0">
                  <c:v>Manufacturing (total)</c:v>
                </c:pt>
              </c:strCache>
            </c:strRef>
          </c:tx>
          <c:spPr>
            <a:solidFill>
              <a:srgbClr val="000000"/>
            </a:solidFill>
            <a:ln w="28080">
              <a:solidFill>
                <a:srgbClr val="0000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(ASM)'!$AL$2:$AL$11</c:f>
              <c:numCache>
                <c:formatCode>0.0%</c:formatCode>
                <c:ptCount val="10"/>
                <c:pt idx="0">
                  <c:v>0.257917672554471</c:v>
                </c:pt>
                <c:pt idx="1">
                  <c:v>0.256391362964511</c:v>
                </c:pt>
                <c:pt idx="2">
                  <c:v>0.25845072862788</c:v>
                </c:pt>
                <c:pt idx="3">
                  <c:v>0.264573621594452</c:v>
                </c:pt>
                <c:pt idx="4">
                  <c:v>0.267084849581626</c:v>
                </c:pt>
                <c:pt idx="5">
                  <c:v>0.272281210535562</c:v>
                </c:pt>
                <c:pt idx="6">
                  <c:v>0.266869900275749</c:v>
                </c:pt>
                <c:pt idx="7">
                  <c:v>0.276313110341403</c:v>
                </c:pt>
                <c:pt idx="8">
                  <c:v>0.297353296588278</c:v>
                </c:pt>
                <c:pt idx="9">
                  <c:v>0.264725767331407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"Petroleum"</c:f>
              <c:strCache>
                <c:ptCount val="1"/>
                <c:pt idx="0">
                  <c:v>Petroleum</c:v>
                </c:pt>
              </c:strCache>
            </c:strRef>
          </c:tx>
          <c:spPr>
            <a:solidFill>
              <a:srgbClr val="4d4d4d"/>
            </a:solidFill>
            <a:ln w="20160">
              <a:solidFill>
                <a:srgbClr val="4d4d4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(ASM)'!$AO$2:$AO$11</c:f>
              <c:numCache>
                <c:formatCode>0.0%</c:formatCode>
                <c:ptCount val="10"/>
                <c:pt idx="0">
                  <c:v>0.0712550905005887</c:v>
                </c:pt>
                <c:pt idx="1">
                  <c:v>0.0735177660318728</c:v>
                </c:pt>
                <c:pt idx="2">
                  <c:v>0.10826204136528</c:v>
                </c:pt>
                <c:pt idx="3">
                  <c:v>0.101695744377799</c:v>
                </c:pt>
                <c:pt idx="4">
                  <c:v>0.12494459411156</c:v>
                </c:pt>
                <c:pt idx="5">
                  <c:v>0.105280266220955</c:v>
                </c:pt>
                <c:pt idx="6">
                  <c:v>0.0803982087007515</c:v>
                </c:pt>
                <c:pt idx="7">
                  <c:v>0.0916262613563766</c:v>
                </c:pt>
                <c:pt idx="8">
                  <c:v>0.193085881741053</c:v>
                </c:pt>
                <c:pt idx="9">
                  <c:v>0.080107808002272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"Chemicals"</c:f>
              <c:strCache>
                <c:ptCount val="1"/>
                <c:pt idx="0">
                  <c:v>Chemicals</c:v>
                </c:pt>
              </c:strCache>
            </c:strRef>
          </c:tx>
          <c:spPr>
            <a:solidFill>
              <a:srgbClr val="2e6b4f"/>
            </a:solidFill>
            <a:ln w="20160">
              <a:solidFill>
                <a:srgbClr val="2e6b4f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(ASM)'!$AP$2:$AP$11</c:f>
              <c:numCache>
                <c:formatCode>0.0%</c:formatCode>
                <c:ptCount val="10"/>
                <c:pt idx="0">
                  <c:v>0.146149487160452</c:v>
                </c:pt>
                <c:pt idx="1">
                  <c:v>0.141212760207895</c:v>
                </c:pt>
                <c:pt idx="2">
                  <c:v>0.139781028564744</c:v>
                </c:pt>
                <c:pt idx="3">
                  <c:v>0.146183294967773</c:v>
                </c:pt>
                <c:pt idx="4">
                  <c:v>0.143769815262789</c:v>
                </c:pt>
                <c:pt idx="5">
                  <c:v>0.152671671035808</c:v>
                </c:pt>
                <c:pt idx="6">
                  <c:v>0.149576475974173</c:v>
                </c:pt>
                <c:pt idx="7">
                  <c:v>0.152961441344333</c:v>
                </c:pt>
                <c:pt idx="8">
                  <c:v>0.16445646950504</c:v>
                </c:pt>
                <c:pt idx="9">
                  <c:v>0.14686180966596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"Pharma"</c:f>
              <c:strCache>
                <c:ptCount val="1"/>
                <c:pt idx="0">
                  <c:v>Pharma</c:v>
                </c:pt>
              </c:strCache>
            </c:strRef>
          </c:tx>
          <c:spPr>
            <a:solidFill>
              <a:srgbClr val="7a5c8f"/>
            </a:solidFill>
            <a:ln w="20160">
              <a:solidFill>
                <a:srgbClr val="7a5c8f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(ASM)'!$AQ$2:$AQ$11</c:f>
              <c:numCache>
                <c:formatCode>0.0%</c:formatCode>
                <c:ptCount val="10"/>
                <c:pt idx="0">
                  <c:v>0.157227509329276</c:v>
                </c:pt>
                <c:pt idx="1">
                  <c:v>0.146537468532146</c:v>
                </c:pt>
                <c:pt idx="2">
                  <c:v>0.140599712610945</c:v>
                </c:pt>
                <c:pt idx="3">
                  <c:v>0.140534425906479</c:v>
                </c:pt>
                <c:pt idx="4">
                  <c:v>0.136694736550373</c:v>
                </c:pt>
                <c:pt idx="5">
                  <c:v>0.142742993328815</c:v>
                </c:pt>
                <c:pt idx="6">
                  <c:v>0.140790535681285</c:v>
                </c:pt>
                <c:pt idx="7">
                  <c:v>0.136445696110872</c:v>
                </c:pt>
                <c:pt idx="8">
                  <c:v>0.146503049274404</c:v>
                </c:pt>
                <c:pt idx="9">
                  <c:v>0.146943849331933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"Computer/Electronic"</c:f>
              <c:strCache>
                <c:ptCount val="1"/>
                <c:pt idx="0">
                  <c:v>Computer/Electronic</c:v>
                </c:pt>
              </c:strCache>
            </c:strRef>
          </c:tx>
          <c:spPr>
            <a:solidFill>
              <a:srgbClr val="1f5c99"/>
            </a:solidFill>
            <a:ln w="24120">
              <a:solidFill>
                <a:srgbClr val="1f5c9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(ASM)'!$AU$2:$AU$11</c:f>
              <c:numCache>
                <c:formatCode>0.0%</c:formatCode>
                <c:ptCount val="10"/>
                <c:pt idx="0">
                  <c:v>0.349392662475867</c:v>
                </c:pt>
                <c:pt idx="1">
                  <c:v>0.349747324312772</c:v>
                </c:pt>
                <c:pt idx="2">
                  <c:v>0.352188797141981</c:v>
                </c:pt>
                <c:pt idx="3">
                  <c:v>0.358641634540329</c:v>
                </c:pt>
                <c:pt idx="4">
                  <c:v>0.361735030738448</c:v>
                </c:pt>
                <c:pt idx="5">
                  <c:v>0.373024156396966</c:v>
                </c:pt>
                <c:pt idx="6">
                  <c:v>0.366684186254961</c:v>
                </c:pt>
                <c:pt idx="7">
                  <c:v>0.378308507651284</c:v>
                </c:pt>
                <c:pt idx="8">
                  <c:v>0.387174040281564</c:v>
                </c:pt>
                <c:pt idx="9">
                  <c:v>0.373816086770728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"Semiconductor devices"</c:f>
              <c:strCache>
                <c:ptCount val="1"/>
                <c:pt idx="0">
                  <c:v>Semiconductor devices</c:v>
                </c:pt>
              </c:strCache>
            </c:strRef>
          </c:tx>
          <c:spPr>
            <a:solidFill>
              <a:srgbClr val="c46a2b"/>
            </a:solidFill>
            <a:ln w="20160">
              <a:solidFill>
                <a:srgbClr val="c46a2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(ASM)'!$AW$2:$AW$11</c:f>
              <c:numCache>
                <c:formatCode>0.0%</c:formatCode>
                <c:ptCount val="10"/>
                <c:pt idx="0">
                  <c:v>0.280325538504196</c:v>
                </c:pt>
                <c:pt idx="1">
                  <c:v>0.332072135248471</c:v>
                </c:pt>
                <c:pt idx="2">
                  <c:v>0.332455731346095</c:v>
                </c:pt>
                <c:pt idx="3">
                  <c:v>0.332146049596969</c:v>
                </c:pt>
                <c:pt idx="4">
                  <c:v>0.352470242310268</c:v>
                </c:pt>
                <c:pt idx="5">
                  <c:v>0.378158437275678</c:v>
                </c:pt>
                <c:pt idx="6">
                  <c:v>0.358751448394034</c:v>
                </c:pt>
                <c:pt idx="7">
                  <c:v>0.388384732179326</c:v>
                </c:pt>
                <c:pt idx="8">
                  <c:v>0.378366627904644</c:v>
                </c:pt>
                <c:pt idx="9">
                  <c:v>0.350577277335727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"Motor vehicles"</c:f>
              <c:strCache>
                <c:ptCount val="1"/>
                <c:pt idx="0">
                  <c:v>Motor vehicles</c:v>
                </c:pt>
              </c:strCache>
            </c:strRef>
          </c:tx>
          <c:spPr>
            <a:solidFill>
              <a:srgbClr val="b8860b"/>
            </a:solidFill>
            <a:ln w="20160">
              <a:solidFill>
                <a:srgbClr val="b8860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(ASM)'!$BA$2:$BA$11</c:f>
              <c:numCache>
                <c:formatCode>0.0%</c:formatCode>
                <c:ptCount val="10"/>
                <c:pt idx="0">
                  <c:v>0.186940187042474</c:v>
                </c:pt>
                <c:pt idx="1">
                  <c:v>0.186447850375989</c:v>
                </c:pt>
                <c:pt idx="2">
                  <c:v>0.184588810573372</c:v>
                </c:pt>
                <c:pt idx="3">
                  <c:v>0.183913118230197</c:v>
                </c:pt>
                <c:pt idx="4">
                  <c:v>0.179633470706019</c:v>
                </c:pt>
                <c:pt idx="5">
                  <c:v>0.203239353337459</c:v>
                </c:pt>
                <c:pt idx="6">
                  <c:v>0.209615919823992</c:v>
                </c:pt>
                <c:pt idx="7">
                  <c:v>0.2240259215012</c:v>
                </c:pt>
                <c:pt idx="8">
                  <c:v>0.249691189740182</c:v>
                </c:pt>
                <c:pt idx="9">
                  <c:v>0.232829752383766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"Battery"</c:f>
              <c:strCache>
                <c:ptCount val="1"/>
                <c:pt idx="0">
                  <c:v>Battery</c:v>
                </c:pt>
              </c:strCache>
            </c:strRef>
          </c:tx>
          <c:spPr>
            <a:solidFill>
              <a:srgbClr val="a31f34"/>
            </a:solidFill>
            <a:ln w="2412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(ASM)'!$AY$2:$AY$11</c:f>
              <c:numCache>
                <c:formatCode>0.0%</c:formatCode>
                <c:ptCount val="10"/>
                <c:pt idx="0">
                  <c:v>0.25702901297124</c:v>
                </c:pt>
                <c:pt idx="1">
                  <c:v>0.275144920510286</c:v>
                </c:pt>
                <c:pt idx="2">
                  <c:v>0.300111487644515</c:v>
                </c:pt>
                <c:pt idx="3">
                  <c:v>0.309882602793262</c:v>
                </c:pt>
                <c:pt idx="4">
                  <c:v>0.314233048151878</c:v>
                </c:pt>
                <c:pt idx="5">
                  <c:v>0.424895704076779</c:v>
                </c:pt>
                <c:pt idx="6">
                  <c:v>0.426096000873106</c:v>
                </c:pt>
                <c:pt idx="7">
                  <c:v>0.452696617519514</c:v>
                </c:pt>
                <c:pt idx="8">
                  <c:v>0.462628547367643</c:v>
                </c:pt>
                <c:pt idx="9">
                  <c:v>0.410917204583026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"Apparel"</c:f>
              <c:strCache>
                <c:ptCount val="1"/>
                <c:pt idx="0">
                  <c:v>Apparel</c:v>
                </c:pt>
              </c:strCache>
            </c:strRef>
          </c:tx>
          <c:spPr>
            <a:solidFill>
              <a:srgbClr val="8c8c8c"/>
            </a:solidFill>
            <a:ln w="20160">
              <a:solidFill>
                <a:srgbClr val="8c8c8c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(ASM)'!$AN$2:$AN$11</c:f>
              <c:numCache>
                <c:formatCode>0.0%</c:formatCode>
                <c:ptCount val="10"/>
                <c:pt idx="0">
                  <c:v>0.429655489287956</c:v>
                </c:pt>
                <c:pt idx="1">
                  <c:v>0.437032899730799</c:v>
                </c:pt>
                <c:pt idx="2">
                  <c:v>0.419971392998073</c:v>
                </c:pt>
                <c:pt idx="3">
                  <c:v>0.439520576640116</c:v>
                </c:pt>
                <c:pt idx="4">
                  <c:v>0.447220066707628</c:v>
                </c:pt>
                <c:pt idx="5">
                  <c:v>0.473362145264186</c:v>
                </c:pt>
                <c:pt idx="6">
                  <c:v>0.461277345546652</c:v>
                </c:pt>
                <c:pt idx="7">
                  <c:v>0.426265355643924</c:v>
                </c:pt>
                <c:pt idx="8">
                  <c:v>0.429130875507802</c:v>
                </c:pt>
                <c:pt idx="9">
                  <c:v>0.417368887194112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255031"/>
        <c:axId val="44567350"/>
      </c:lineChart>
      <c:catAx>
        <c:axId val="1255031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567350"/>
        <c:crosses val="autoZero"/>
        <c:auto val="1"/>
        <c:lblAlgn val="ctr"/>
        <c:lblOffset val="100"/>
        <c:noMultiLvlLbl val="0"/>
      </c:catAx>
      <c:valAx>
        <c:axId val="4456735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Payroll / Value Added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55031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Value Added per Employee by Industry, 2012–2021 (Census ASM &amp; Economic Census, nominal $000)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"Manufacturing (total)"</c:f>
              <c:strCache>
                <c:ptCount val="1"/>
                <c:pt idx="0">
                  <c:v>Manufacturing (total)</c:v>
                </c:pt>
              </c:strCache>
            </c:strRef>
          </c:tx>
          <c:spPr>
            <a:solidFill>
              <a:srgbClr val="000000"/>
            </a:solidFill>
            <a:ln w="28080">
              <a:solidFill>
                <a:srgbClr val="0000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(ASM)'!$BV$2:$BV$11</c:f>
              <c:numCache>
                <c:formatCode>#,##0</c:formatCode>
                <c:ptCount val="10"/>
                <c:pt idx="0">
                  <c:v>205.162180599269</c:v>
                </c:pt>
                <c:pt idx="1">
                  <c:v>212.41295962998</c:v>
                </c:pt>
                <c:pt idx="2">
                  <c:v>217.037288312191</c:v>
                </c:pt>
                <c:pt idx="3">
                  <c:v>215.3156249709</c:v>
                </c:pt>
                <c:pt idx="4">
                  <c:v>216.77742746989</c:v>
                </c:pt>
                <c:pt idx="5">
                  <c:v>213.780114786975</c:v>
                </c:pt>
                <c:pt idx="6">
                  <c:v>222.317281178621</c:v>
                </c:pt>
                <c:pt idx="7">
                  <c:v>219.081028001453</c:v>
                </c:pt>
                <c:pt idx="8">
                  <c:v>204.461234785203</c:v>
                </c:pt>
                <c:pt idx="9">
                  <c:v>241.197894091553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"Computer/Electronic"</c:f>
              <c:strCache>
                <c:ptCount val="1"/>
                <c:pt idx="0">
                  <c:v>Computer/Electronic</c:v>
                </c:pt>
              </c:strCache>
            </c:strRef>
          </c:tx>
          <c:spPr>
            <a:solidFill>
              <a:srgbClr val="1f5c99"/>
            </a:solidFill>
            <a:ln w="24120">
              <a:solidFill>
                <a:srgbClr val="1f5c9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(ASM)'!$CE$2:$CE$11</c:f>
              <c:numCache>
                <c:formatCode>#,##0</c:formatCode>
                <c:ptCount val="10"/>
                <c:pt idx="0">
                  <c:v>210.166319414048</c:v>
                </c:pt>
                <c:pt idx="1">
                  <c:v>216.7123848491</c:v>
                </c:pt>
                <c:pt idx="2">
                  <c:v>222.09163002946</c:v>
                </c:pt>
                <c:pt idx="3">
                  <c:v>223.51630533373</c:v>
                </c:pt>
                <c:pt idx="4">
                  <c:v>221.947177519027</c:v>
                </c:pt>
                <c:pt idx="5">
                  <c:v>219.503537446334</c:v>
                </c:pt>
                <c:pt idx="6">
                  <c:v>224.345976664345</c:v>
                </c:pt>
                <c:pt idx="7">
                  <c:v>223.471415801383</c:v>
                </c:pt>
                <c:pt idx="8">
                  <c:v>221.437988948465</c:v>
                </c:pt>
                <c:pt idx="9">
                  <c:v>236.954860027378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"Semiconductor devices"</c:f>
              <c:strCache>
                <c:ptCount val="1"/>
                <c:pt idx="0">
                  <c:v>Semiconductor devices</c:v>
                </c:pt>
              </c:strCache>
            </c:strRef>
          </c:tx>
          <c:spPr>
            <a:solidFill>
              <a:srgbClr val="c46a2b"/>
            </a:solidFill>
            <a:ln w="20160">
              <a:solidFill>
                <a:srgbClr val="c46a2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(ASM)'!$CG$2:$CG$11</c:f>
              <c:numCache>
                <c:formatCode>#,##0</c:formatCode>
                <c:ptCount val="10"/>
                <c:pt idx="0">
                  <c:v>296.767183386955</c:v>
                </c:pt>
                <c:pt idx="1">
                  <c:v>268.416403342462</c:v>
                </c:pt>
                <c:pt idx="2">
                  <c:v>288.80843649225</c:v>
                </c:pt>
                <c:pt idx="3">
                  <c:v>298.662915794677</c:v>
                </c:pt>
                <c:pt idx="4">
                  <c:v>273.448668467773</c:v>
                </c:pt>
                <c:pt idx="5">
                  <c:v>282.531296558227</c:v>
                </c:pt>
                <c:pt idx="6">
                  <c:v>299.876923510512</c:v>
                </c:pt>
                <c:pt idx="7">
                  <c:v>283.734497111382</c:v>
                </c:pt>
                <c:pt idx="8">
                  <c:v>293.389317329622</c:v>
                </c:pt>
                <c:pt idx="9">
                  <c:v>326.934913809726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"Battery"</c:f>
              <c:strCache>
                <c:ptCount val="1"/>
                <c:pt idx="0">
                  <c:v>Battery</c:v>
                </c:pt>
              </c:strCache>
            </c:strRef>
          </c:tx>
          <c:spPr>
            <a:solidFill>
              <a:srgbClr val="a31f34"/>
            </a:solidFill>
            <a:ln w="24120">
              <a:solidFill>
                <a:srgbClr val="a31f3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(ASM)'!$CI$2:$CI$11</c:f>
              <c:numCache>
                <c:formatCode>#,##0</c:formatCode>
                <c:ptCount val="10"/>
                <c:pt idx="0">
                  <c:v>196.294256575416</c:v>
                </c:pt>
                <c:pt idx="1">
                  <c:v>185.524862693059</c:v>
                </c:pt>
                <c:pt idx="2">
                  <c:v>181.876065445283</c:v>
                </c:pt>
                <c:pt idx="3">
                  <c:v>177.013231039303</c:v>
                </c:pt>
                <c:pt idx="4">
                  <c:v>183.582626680455</c:v>
                </c:pt>
                <c:pt idx="5">
                  <c:v>127.66963948065</c:v>
                </c:pt>
                <c:pt idx="6">
                  <c:v>140.034402332362</c:v>
                </c:pt>
                <c:pt idx="7">
                  <c:v>136.305601967151</c:v>
                </c:pt>
                <c:pt idx="8">
                  <c:v>141.183010125279</c:v>
                </c:pt>
                <c:pt idx="9">
                  <c:v>162.843984484294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"Motor vehicles"</c:f>
              <c:strCache>
                <c:ptCount val="1"/>
                <c:pt idx="0">
                  <c:v>Motor vehicles</c:v>
                </c:pt>
              </c:strCache>
            </c:strRef>
          </c:tx>
          <c:spPr>
            <a:solidFill>
              <a:srgbClr val="b8860b"/>
            </a:solidFill>
            <a:ln w="20160">
              <a:solidFill>
                <a:srgbClr val="b8860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(ASM)'!$CK$2:$CK$11</c:f>
              <c:numCache>
                <c:formatCode>#,##0</c:formatCode>
                <c:ptCount val="10"/>
                <c:pt idx="0">
                  <c:v>380.752984728115</c:v>
                </c:pt>
                <c:pt idx="1">
                  <c:v>387.212780898876</c:v>
                </c:pt>
                <c:pt idx="2">
                  <c:v>395.865977709553</c:v>
                </c:pt>
                <c:pt idx="3">
                  <c:v>404.227995841734</c:v>
                </c:pt>
                <c:pt idx="4">
                  <c:v>415.973252860887</c:v>
                </c:pt>
                <c:pt idx="5">
                  <c:v>380.474520693628</c:v>
                </c:pt>
                <c:pt idx="6">
                  <c:v>369.483397347965</c:v>
                </c:pt>
                <c:pt idx="7">
                  <c:v>341.515352913737</c:v>
                </c:pt>
                <c:pt idx="8">
                  <c:v>303.925051897001</c:v>
                </c:pt>
                <c:pt idx="9">
                  <c:v>323.968903970887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"Apparel"</c:f>
              <c:strCache>
                <c:ptCount val="1"/>
                <c:pt idx="0">
                  <c:v>Apparel</c:v>
                </c:pt>
              </c:strCache>
            </c:strRef>
          </c:tx>
          <c:spPr>
            <a:solidFill>
              <a:srgbClr val="8c8c8c"/>
            </a:solidFill>
            <a:ln w="20160">
              <a:solidFill>
                <a:srgbClr val="8c8c8c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'Labor Share Trend (ASM)'!$A$2:$A$11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'Labor Share Trend (ASM)'!$BX$2:$BX$11</c:f>
              <c:numCache>
                <c:formatCode>#,##0</c:formatCode>
                <c:ptCount val="10"/>
                <c:pt idx="0">
                  <c:v>61.7367025350387</c:v>
                </c:pt>
                <c:pt idx="1">
                  <c:v>64.8895573833087</c:v>
                </c:pt>
                <c:pt idx="2">
                  <c:v>70.5352073005859</c:v>
                </c:pt>
                <c:pt idx="3">
                  <c:v>69.3312473250124</c:v>
                </c:pt>
                <c:pt idx="4">
                  <c:v>69.8895285188875</c:v>
                </c:pt>
                <c:pt idx="5">
                  <c:v>66.1825319407104</c:v>
                </c:pt>
                <c:pt idx="6">
                  <c:v>69.0748769452593</c:v>
                </c:pt>
                <c:pt idx="7">
                  <c:v>77.0616730990151</c:v>
                </c:pt>
                <c:pt idx="8">
                  <c:v>71.2416606569663</c:v>
                </c:pt>
                <c:pt idx="9">
                  <c:v>82.7821507840947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5230982"/>
        <c:axId val="32380897"/>
      </c:lineChart>
      <c:catAx>
        <c:axId val="3523098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380897"/>
        <c:crosses val="autoZero"/>
        <c:auto val="1"/>
        <c:lblAlgn val="ctr"/>
        <c:lblOffset val="100"/>
        <c:noMultiLvlLbl val="0"/>
      </c:catAx>
      <c:valAx>
        <c:axId val="3238089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Value added per employee ($000, nominal)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230982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17</xdr:col>
      <xdr:colOff>399960</xdr:colOff>
      <xdr:row>19</xdr:row>
      <xdr:rowOff>145800</xdr:rowOff>
    </xdr:to>
    <xdr:graphicFrame>
      <xdr:nvGraphicFramePr>
        <xdr:cNvPr id="0" name="Chart 1"/>
        <xdr:cNvGraphicFramePr/>
      </xdr:nvGraphicFramePr>
      <xdr:xfrm>
        <a:off x="0" y="19044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24</xdr:row>
      <xdr:rowOff>0</xdr:rowOff>
    </xdr:from>
    <xdr:to>
      <xdr:col>17</xdr:col>
      <xdr:colOff>399960</xdr:colOff>
      <xdr:row>42</xdr:row>
      <xdr:rowOff>145800</xdr:rowOff>
    </xdr:to>
    <xdr:graphicFrame>
      <xdr:nvGraphicFramePr>
        <xdr:cNvPr id="1" name="Chart 2"/>
        <xdr:cNvGraphicFramePr/>
      </xdr:nvGraphicFramePr>
      <xdr:xfrm>
        <a:off x="0" y="457200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47</xdr:row>
      <xdr:rowOff>0</xdr:rowOff>
    </xdr:from>
    <xdr:to>
      <xdr:col>17</xdr:col>
      <xdr:colOff>399960</xdr:colOff>
      <xdr:row>65</xdr:row>
      <xdr:rowOff>145800</xdr:rowOff>
    </xdr:to>
    <xdr:graphicFrame>
      <xdr:nvGraphicFramePr>
        <xdr:cNvPr id="2" name="Chart 3"/>
        <xdr:cNvGraphicFramePr/>
      </xdr:nvGraphicFramePr>
      <xdr:xfrm>
        <a:off x="0" y="895356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70</xdr:row>
      <xdr:rowOff>0</xdr:rowOff>
    </xdr:from>
    <xdr:to>
      <xdr:col>17</xdr:col>
      <xdr:colOff>399960</xdr:colOff>
      <xdr:row>88</xdr:row>
      <xdr:rowOff>145800</xdr:rowOff>
    </xdr:to>
    <xdr:graphicFrame>
      <xdr:nvGraphicFramePr>
        <xdr:cNvPr id="3" name="Chart 4"/>
        <xdr:cNvGraphicFramePr/>
      </xdr:nvGraphicFramePr>
      <xdr:xfrm>
        <a:off x="0" y="1333512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93</xdr:row>
      <xdr:rowOff>0</xdr:rowOff>
    </xdr:from>
    <xdr:to>
      <xdr:col>17</xdr:col>
      <xdr:colOff>399960</xdr:colOff>
      <xdr:row>111</xdr:row>
      <xdr:rowOff>145800</xdr:rowOff>
    </xdr:to>
    <xdr:graphicFrame>
      <xdr:nvGraphicFramePr>
        <xdr:cNvPr id="4" name="Chart 5"/>
        <xdr:cNvGraphicFramePr/>
      </xdr:nvGraphicFramePr>
      <xdr:xfrm>
        <a:off x="0" y="1771668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116</xdr:row>
      <xdr:rowOff>0</xdr:rowOff>
    </xdr:from>
    <xdr:to>
      <xdr:col>17</xdr:col>
      <xdr:colOff>399960</xdr:colOff>
      <xdr:row>134</xdr:row>
      <xdr:rowOff>145800</xdr:rowOff>
    </xdr:to>
    <xdr:graphicFrame>
      <xdr:nvGraphicFramePr>
        <xdr:cNvPr id="5" name="Chart 6"/>
        <xdr:cNvGraphicFramePr/>
      </xdr:nvGraphicFramePr>
      <xdr:xfrm>
        <a:off x="0" y="2209788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0</xdr:colOff>
      <xdr:row>139</xdr:row>
      <xdr:rowOff>0</xdr:rowOff>
    </xdr:from>
    <xdr:to>
      <xdr:col>17</xdr:col>
      <xdr:colOff>399960</xdr:colOff>
      <xdr:row>157</xdr:row>
      <xdr:rowOff>145800</xdr:rowOff>
    </xdr:to>
    <xdr:graphicFrame>
      <xdr:nvGraphicFramePr>
        <xdr:cNvPr id="6" name="Chart 7"/>
        <xdr:cNvGraphicFramePr/>
      </xdr:nvGraphicFramePr>
      <xdr:xfrm>
        <a:off x="0" y="2647944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162</xdr:row>
      <xdr:rowOff>0</xdr:rowOff>
    </xdr:from>
    <xdr:to>
      <xdr:col>17</xdr:col>
      <xdr:colOff>399960</xdr:colOff>
      <xdr:row>180</xdr:row>
      <xdr:rowOff>145800</xdr:rowOff>
    </xdr:to>
    <xdr:graphicFrame>
      <xdr:nvGraphicFramePr>
        <xdr:cNvPr id="7" name="Chart 8"/>
        <xdr:cNvGraphicFramePr/>
      </xdr:nvGraphicFramePr>
      <xdr:xfrm>
        <a:off x="0" y="3086100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0</xdr:colOff>
      <xdr:row>185</xdr:row>
      <xdr:rowOff>0</xdr:rowOff>
    </xdr:from>
    <xdr:to>
      <xdr:col>17</xdr:col>
      <xdr:colOff>399960</xdr:colOff>
      <xdr:row>203</xdr:row>
      <xdr:rowOff>145800</xdr:rowOff>
    </xdr:to>
    <xdr:graphicFrame>
      <xdr:nvGraphicFramePr>
        <xdr:cNvPr id="8" name="Chart 9"/>
        <xdr:cNvGraphicFramePr/>
      </xdr:nvGraphicFramePr>
      <xdr:xfrm>
        <a:off x="0" y="3524256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0</xdr:colOff>
      <xdr:row>208</xdr:row>
      <xdr:rowOff>0</xdr:rowOff>
    </xdr:from>
    <xdr:to>
      <xdr:col>17</xdr:col>
      <xdr:colOff>399960</xdr:colOff>
      <xdr:row>226</xdr:row>
      <xdr:rowOff>145800</xdr:rowOff>
    </xdr:to>
    <xdr:graphicFrame>
      <xdr:nvGraphicFramePr>
        <xdr:cNvPr id="9" name="Chart 10"/>
        <xdr:cNvGraphicFramePr/>
      </xdr:nvGraphicFramePr>
      <xdr:xfrm>
        <a:off x="0" y="3962412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0</xdr:col>
      <xdr:colOff>0</xdr:colOff>
      <xdr:row>231</xdr:row>
      <xdr:rowOff>0</xdr:rowOff>
    </xdr:from>
    <xdr:to>
      <xdr:col>17</xdr:col>
      <xdr:colOff>399960</xdr:colOff>
      <xdr:row>249</xdr:row>
      <xdr:rowOff>145800</xdr:rowOff>
    </xdr:to>
    <xdr:graphicFrame>
      <xdr:nvGraphicFramePr>
        <xdr:cNvPr id="10" name="Chart 11"/>
        <xdr:cNvGraphicFramePr/>
      </xdr:nvGraphicFramePr>
      <xdr:xfrm>
        <a:off x="0" y="4400568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0</xdr:colOff>
      <xdr:row>254</xdr:row>
      <xdr:rowOff>0</xdr:rowOff>
    </xdr:from>
    <xdr:to>
      <xdr:col>17</xdr:col>
      <xdr:colOff>399960</xdr:colOff>
      <xdr:row>272</xdr:row>
      <xdr:rowOff>145800</xdr:rowOff>
    </xdr:to>
    <xdr:graphicFrame>
      <xdr:nvGraphicFramePr>
        <xdr:cNvPr id="11" name="Chart 12"/>
        <xdr:cNvGraphicFramePr/>
      </xdr:nvGraphicFramePr>
      <xdr:xfrm>
        <a:off x="0" y="4838688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0</xdr:colOff>
      <xdr:row>277</xdr:row>
      <xdr:rowOff>0</xdr:rowOff>
    </xdr:from>
    <xdr:to>
      <xdr:col>17</xdr:col>
      <xdr:colOff>399960</xdr:colOff>
      <xdr:row>295</xdr:row>
      <xdr:rowOff>145800</xdr:rowOff>
    </xdr:to>
    <xdr:graphicFrame>
      <xdr:nvGraphicFramePr>
        <xdr:cNvPr id="12" name="Chart 13"/>
        <xdr:cNvGraphicFramePr/>
      </xdr:nvGraphicFramePr>
      <xdr:xfrm>
        <a:off x="0" y="5276844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0</xdr:col>
      <xdr:colOff>0</xdr:colOff>
      <xdr:row>300</xdr:row>
      <xdr:rowOff>0</xdr:rowOff>
    </xdr:from>
    <xdr:to>
      <xdr:col>17</xdr:col>
      <xdr:colOff>399960</xdr:colOff>
      <xdr:row>318</xdr:row>
      <xdr:rowOff>145800</xdr:rowOff>
    </xdr:to>
    <xdr:graphicFrame>
      <xdr:nvGraphicFramePr>
        <xdr:cNvPr id="13" name="Chart 14"/>
        <xdr:cNvGraphicFramePr/>
      </xdr:nvGraphicFramePr>
      <xdr:xfrm>
        <a:off x="0" y="5715000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0</xdr:col>
      <xdr:colOff>0</xdr:colOff>
      <xdr:row>323</xdr:row>
      <xdr:rowOff>0</xdr:rowOff>
    </xdr:from>
    <xdr:to>
      <xdr:col>17</xdr:col>
      <xdr:colOff>399960</xdr:colOff>
      <xdr:row>341</xdr:row>
      <xdr:rowOff>145800</xdr:rowOff>
    </xdr:to>
    <xdr:graphicFrame>
      <xdr:nvGraphicFramePr>
        <xdr:cNvPr id="14" name="Chart 15"/>
        <xdr:cNvGraphicFramePr/>
      </xdr:nvGraphicFramePr>
      <xdr:xfrm>
        <a:off x="0" y="6153156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0</xdr:colOff>
      <xdr:row>346</xdr:row>
      <xdr:rowOff>0</xdr:rowOff>
    </xdr:from>
    <xdr:to>
      <xdr:col>17</xdr:col>
      <xdr:colOff>399960</xdr:colOff>
      <xdr:row>364</xdr:row>
      <xdr:rowOff>145800</xdr:rowOff>
    </xdr:to>
    <xdr:graphicFrame>
      <xdr:nvGraphicFramePr>
        <xdr:cNvPr id="15" name="Chart 16"/>
        <xdr:cNvGraphicFramePr/>
      </xdr:nvGraphicFramePr>
      <xdr:xfrm>
        <a:off x="0" y="65913120"/>
        <a:ext cx="10838880" cy="357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0"/>
  </cols>
  <sheetData>
    <row r="1" customFormat="false" ht="17.2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</row>
    <row r="4" customFormat="false" ht="15" hidden="false" customHeight="true" outlineLevel="0" collapsed="false">
      <c r="A4" s="3" t="s">
        <v>2</v>
      </c>
    </row>
    <row r="6" customFormat="false" ht="15" hidden="false" customHeight="true" outlineLevel="0" collapsed="false">
      <c r="A6" s="4" t="s">
        <v>3</v>
      </c>
    </row>
    <row r="7" customFormat="false" ht="15" hidden="false" customHeight="true" outlineLevel="0" collapsed="false">
      <c r="A7" s="3" t="s">
        <v>4</v>
      </c>
    </row>
    <row r="8" customFormat="false" ht="15" hidden="false" customHeight="true" outlineLevel="0" collapsed="false">
      <c r="A8" s="3" t="s">
        <v>5</v>
      </c>
    </row>
    <row r="9" customFormat="false" ht="15" hidden="false" customHeight="true" outlineLevel="0" collapsed="false">
      <c r="A9" s="3" t="s">
        <v>6</v>
      </c>
    </row>
    <row r="10" customFormat="false" ht="15" hidden="false" customHeight="true" outlineLevel="0" collapsed="false">
      <c r="A10" s="3" t="s">
        <v>7</v>
      </c>
    </row>
    <row r="11" customFormat="false" ht="15" hidden="false" customHeight="true" outlineLevel="0" collapsed="false">
      <c r="A11" s="3" t="s">
        <v>8</v>
      </c>
    </row>
    <row r="12" customFormat="false" ht="15" hidden="false" customHeight="true" outlineLevel="0" collapsed="false">
      <c r="A12" s="3" t="s">
        <v>9</v>
      </c>
    </row>
    <row r="13" customFormat="false" ht="15" hidden="false" customHeight="true" outlineLevel="0" collapsed="false">
      <c r="A13" s="3" t="s">
        <v>10</v>
      </c>
    </row>
    <row r="14" customFormat="false" ht="15" hidden="false" customHeight="true" outlineLevel="0" collapsed="false">
      <c r="A14" s="3" t="s">
        <v>11</v>
      </c>
    </row>
    <row r="16" customFormat="false" ht="15" hidden="false" customHeight="true" outlineLevel="0" collapsed="false">
      <c r="A16" s="4" t="s">
        <v>12</v>
      </c>
    </row>
    <row r="17" customFormat="false" ht="15" hidden="false" customHeight="true" outlineLevel="0" collapsed="false">
      <c r="A17" s="3" t="s">
        <v>13</v>
      </c>
    </row>
    <row r="18" customFormat="false" ht="15" hidden="false" customHeight="true" outlineLevel="0" collapsed="false">
      <c r="A18" s="3" t="s">
        <v>14</v>
      </c>
    </row>
    <row r="19" customFormat="false" ht="15" hidden="false" customHeight="true" outlineLevel="0" collapsed="false">
      <c r="A19" s="3" t="s">
        <v>15</v>
      </c>
    </row>
    <row r="20" customFormat="false" ht="15" hidden="false" customHeight="true" outlineLevel="0" collapsed="false">
      <c r="A20" s="3" t="s">
        <v>16</v>
      </c>
    </row>
    <row r="22" customFormat="false" ht="15" hidden="false" customHeight="true" outlineLevel="0" collapsed="false">
      <c r="A22" s="4" t="s">
        <v>17</v>
      </c>
    </row>
    <row r="23" customFormat="false" ht="15" hidden="false" customHeight="true" outlineLevel="0" collapsed="false">
      <c r="A23" s="3" t="s">
        <v>18</v>
      </c>
    </row>
    <row r="24" customFormat="false" ht="15" hidden="false" customHeight="true" outlineLevel="0" collapsed="false">
      <c r="A24" s="3" t="s">
        <v>19</v>
      </c>
    </row>
    <row r="25" customFormat="false" ht="15" hidden="false" customHeight="true" outlineLevel="0" collapsed="false">
      <c r="A25" s="3" t="s">
        <v>20</v>
      </c>
    </row>
    <row r="26" customFormat="false" ht="15" hidden="false" customHeight="true" outlineLevel="0" collapsed="false">
      <c r="A26" s="3" t="s">
        <v>21</v>
      </c>
    </row>
    <row r="27" customFormat="false" ht="15" hidden="false" customHeight="true" outlineLevel="0" collapsed="false">
      <c r="A27" s="3"/>
    </row>
    <row r="28" customFormat="false" ht="15" hidden="false" customHeight="true" outlineLevel="0" collapsed="false">
      <c r="A28" s="3" t="s">
        <v>22</v>
      </c>
    </row>
    <row r="29" customFormat="false" ht="15" hidden="false" customHeight="true" outlineLevel="0" collapsed="false">
      <c r="A29" s="3" t="s">
        <v>23</v>
      </c>
    </row>
    <row r="30" customFormat="false" ht="15" hidden="false" customHeight="true" outlineLevel="0" collapsed="false">
      <c r="A30" s="3" t="s">
        <v>24</v>
      </c>
    </row>
    <row r="31" customFormat="false" ht="15" hidden="false" customHeight="true" outlineLevel="0" collapsed="false">
      <c r="A31" s="3" t="s">
        <v>25</v>
      </c>
    </row>
    <row r="32" customFormat="false" ht="15" hidden="false" customHeight="true" outlineLevel="0" collapsed="false">
      <c r="A32" s="3" t="s">
        <v>26</v>
      </c>
    </row>
    <row r="33" customFormat="false" ht="15" hidden="false" customHeight="true" outlineLevel="0" collapsed="false">
      <c r="A33" s="3" t="s">
        <v>27</v>
      </c>
    </row>
    <row r="34" customFormat="false" ht="15" hidden="false" customHeight="true" outlineLevel="0" collapsed="false">
      <c r="A34" s="3" t="s">
        <v>28</v>
      </c>
    </row>
    <row r="35" customFormat="false" ht="15" hidden="false" customHeight="true" outlineLevel="0" collapsed="false">
      <c r="A35" s="3" t="s">
        <v>29</v>
      </c>
    </row>
    <row r="36" customFormat="false" ht="15" hidden="false" customHeight="true" outlineLevel="0" collapsed="false">
      <c r="A36" s="3" t="s">
        <v>30</v>
      </c>
    </row>
    <row r="37" customFormat="false" ht="15" hidden="false" customHeight="true" outlineLevel="0" collapsed="false">
      <c r="A37" s="3" t="s">
        <v>31</v>
      </c>
    </row>
    <row r="38" customFormat="false" ht="15" hidden="false" customHeight="true" outlineLevel="0" collapsed="false">
      <c r="A38" s="3" t="s">
        <v>32</v>
      </c>
    </row>
    <row r="39" customFormat="false" ht="15" hidden="false" customHeight="true" outlineLevel="0" collapsed="false">
      <c r="A39" s="3" t="s">
        <v>33</v>
      </c>
    </row>
    <row r="40" customFormat="false" ht="15" hidden="false" customHeight="true" outlineLevel="0" collapsed="false">
      <c r="A40" s="3" t="s">
        <v>34</v>
      </c>
    </row>
    <row r="41" customFormat="false" ht="15" hidden="false" customHeight="true" outlineLevel="0" collapsed="false">
      <c r="A41" s="3" t="s">
        <v>35</v>
      </c>
    </row>
    <row r="42" customFormat="false" ht="15" hidden="false" customHeight="true" outlineLevel="0" collapsed="false">
      <c r="A42" s="3" t="s">
        <v>36</v>
      </c>
    </row>
    <row r="43" customFormat="false" ht="15" hidden="false" customHeight="true" outlineLevel="0" collapsed="false">
      <c r="A43" s="3" t="s">
        <v>37</v>
      </c>
    </row>
    <row r="44" customFormat="false" ht="15" hidden="false" customHeight="true" outlineLevel="0" collapsed="false">
      <c r="A44" s="3" t="s">
        <v>38</v>
      </c>
    </row>
    <row r="45" customFormat="false" ht="15" hidden="false" customHeight="true" outlineLevel="0" collapsed="false">
      <c r="A45" s="3" t="s">
        <v>39</v>
      </c>
    </row>
    <row r="46" customFormat="false" ht="15" hidden="false" customHeight="false" outlineLevel="0" collapsed="false">
      <c r="A46" s="3" t="s">
        <v>40</v>
      </c>
    </row>
    <row r="47" customFormat="false" ht="15" hidden="false" customHeight="false" outlineLevel="0" collapsed="false">
      <c r="A47" s="3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3" min="2" style="1" width="15"/>
    <col collapsed="false" customWidth="true" hidden="false" outlineLevel="0" max="4" min="4" style="1" width="13"/>
    <col collapsed="false" customWidth="true" hidden="false" outlineLevel="0" max="5" min="5" style="1" width="10"/>
    <col collapsed="false" customWidth="true" hidden="false" outlineLevel="0" max="6" min="6" style="1" width="14"/>
    <col collapsed="false" customWidth="true" hidden="false" outlineLevel="0" max="8" min="7" style="1" width="12"/>
  </cols>
  <sheetData>
    <row r="1" customFormat="false" ht="45.75" hidden="false" customHeight="true" outlineLevel="0" collapsed="false">
      <c r="A1" s="5" t="s">
        <v>42</v>
      </c>
      <c r="B1" s="6" t="s">
        <v>43</v>
      </c>
      <c r="C1" s="6" t="s">
        <v>44</v>
      </c>
      <c r="D1" s="6" t="s">
        <v>45</v>
      </c>
      <c r="E1" s="6" t="s">
        <v>46</v>
      </c>
      <c r="F1" s="6" t="s">
        <v>47</v>
      </c>
      <c r="G1" s="6" t="s">
        <v>48</v>
      </c>
      <c r="H1" s="6" t="s">
        <v>49</v>
      </c>
    </row>
    <row r="2" customFormat="false" ht="15" hidden="false" customHeight="true" outlineLevel="0" collapsed="false">
      <c r="A2" s="7" t="n">
        <v>33970</v>
      </c>
      <c r="B2" s="8" t="n">
        <v>24811</v>
      </c>
      <c r="C2" s="8" t="n">
        <v>1817</v>
      </c>
      <c r="D2" s="8" t="n">
        <f aca="false">B2-C2</f>
        <v>22994</v>
      </c>
      <c r="E2" s="9" t="n">
        <f aca="false">IF(B2=0,"",C2/B2)</f>
        <v>0.073233646366531</v>
      </c>
      <c r="F2" s="8"/>
      <c r="G2" s="8" t="n">
        <v>5192</v>
      </c>
      <c r="H2" s="8" t="n">
        <v>27195</v>
      </c>
    </row>
    <row r="3" customFormat="false" ht="15" hidden="false" customHeight="true" outlineLevel="0" collapsed="false">
      <c r="A3" s="7" t="n">
        <v>34001</v>
      </c>
      <c r="B3" s="8" t="n">
        <v>23488</v>
      </c>
      <c r="C3" s="8" t="n">
        <v>1718</v>
      </c>
      <c r="D3" s="8" t="n">
        <f aca="false">B3-C3</f>
        <v>21770</v>
      </c>
      <c r="E3" s="9" t="n">
        <f aca="false">IF(B3=0,"",C3/B3)</f>
        <v>0.0731437329700272</v>
      </c>
      <c r="F3" s="8"/>
      <c r="G3" s="8" t="n">
        <v>5112</v>
      </c>
      <c r="H3" s="8" t="n">
        <v>27822</v>
      </c>
    </row>
    <row r="4" customFormat="false" ht="15" hidden="false" customHeight="true" outlineLevel="0" collapsed="false">
      <c r="A4" s="7" t="n">
        <v>34029</v>
      </c>
      <c r="B4" s="8" t="n">
        <v>22800</v>
      </c>
      <c r="C4" s="8" t="n">
        <v>1717</v>
      </c>
      <c r="D4" s="8" t="n">
        <f aca="false">B4-C4</f>
        <v>21083</v>
      </c>
      <c r="E4" s="9" t="n">
        <f aca="false">IF(B4=0,"",C4/B4)</f>
        <v>0.0753070175438597</v>
      </c>
      <c r="F4" s="8"/>
      <c r="G4" s="8" t="n">
        <v>5459</v>
      </c>
      <c r="H4" s="8" t="n">
        <v>26155</v>
      </c>
    </row>
    <row r="5" customFormat="false" ht="15" hidden="false" customHeight="true" outlineLevel="0" collapsed="false">
      <c r="A5" s="7" t="n">
        <v>34060</v>
      </c>
      <c r="B5" s="8" t="n">
        <v>21550</v>
      </c>
      <c r="C5" s="8" t="n">
        <v>2465</v>
      </c>
      <c r="D5" s="8" t="n">
        <f aca="false">B5-C5</f>
        <v>19085</v>
      </c>
      <c r="E5" s="9" t="n">
        <f aca="false">IF(B5=0,"",C5/B5)</f>
        <v>0.114385150812065</v>
      </c>
      <c r="F5" s="8"/>
      <c r="G5" s="8" t="n">
        <v>4008</v>
      </c>
      <c r="H5" s="8" t="n">
        <v>23518</v>
      </c>
    </row>
    <row r="6" customFormat="false" ht="15" hidden="false" customHeight="true" outlineLevel="0" collapsed="false">
      <c r="A6" s="7" t="n">
        <v>34090</v>
      </c>
      <c r="B6" s="8" t="n">
        <v>23659</v>
      </c>
      <c r="C6" s="8" t="n">
        <v>2941</v>
      </c>
      <c r="D6" s="8" t="n">
        <f aca="false">B6-C6</f>
        <v>20718</v>
      </c>
      <c r="E6" s="9" t="n">
        <f aca="false">IF(B6=0,"",C6/B6)</f>
        <v>0.124307874381842</v>
      </c>
      <c r="F6" s="8"/>
      <c r="G6" s="8" t="n">
        <v>4404</v>
      </c>
      <c r="H6" s="8" t="n">
        <v>23175</v>
      </c>
    </row>
    <row r="7" customFormat="false" ht="15" hidden="false" customHeight="true" outlineLevel="0" collapsed="false">
      <c r="A7" s="7" t="n">
        <v>34121</v>
      </c>
      <c r="B7" s="8" t="n">
        <v>21963</v>
      </c>
      <c r="C7" s="8" t="n">
        <v>2398</v>
      </c>
      <c r="D7" s="8" t="n">
        <f aca="false">B7-C7</f>
        <v>19565</v>
      </c>
      <c r="E7" s="9" t="n">
        <f aca="false">IF(B7=0,"",C7/B7)</f>
        <v>0.109183627009061</v>
      </c>
      <c r="F7" s="8"/>
      <c r="G7" s="8" t="n">
        <v>4934</v>
      </c>
      <c r="H7" s="8" t="n">
        <v>22202</v>
      </c>
    </row>
    <row r="8" customFormat="false" ht="15" hidden="false" customHeight="true" outlineLevel="0" collapsed="false">
      <c r="A8" s="7" t="n">
        <v>34151</v>
      </c>
      <c r="B8" s="8" t="n">
        <v>22933</v>
      </c>
      <c r="C8" s="8" t="n">
        <v>1800</v>
      </c>
      <c r="D8" s="8" t="n">
        <f aca="false">B8-C8</f>
        <v>21133</v>
      </c>
      <c r="E8" s="9" t="n">
        <f aca="false">IF(B8=0,"",C8/B8)</f>
        <v>0.078489512928967</v>
      </c>
      <c r="F8" s="8"/>
      <c r="G8" s="8" t="n">
        <v>4755</v>
      </c>
      <c r="H8" s="8" t="n">
        <v>21590</v>
      </c>
    </row>
    <row r="9" customFormat="false" ht="15" hidden="false" customHeight="true" outlineLevel="0" collapsed="false">
      <c r="A9" s="7" t="n">
        <v>34182</v>
      </c>
      <c r="B9" s="8" t="n">
        <v>23480</v>
      </c>
      <c r="C9" s="8" t="n">
        <v>1786</v>
      </c>
      <c r="D9" s="8" t="n">
        <f aca="false">B9-C9</f>
        <v>21694</v>
      </c>
      <c r="E9" s="9" t="n">
        <f aca="false">IF(B9=0,"",C9/B9)</f>
        <v>0.0760647359454855</v>
      </c>
      <c r="F9" s="8"/>
      <c r="G9" s="8" t="n">
        <v>5422</v>
      </c>
      <c r="H9" s="8" t="n">
        <v>21241</v>
      </c>
    </row>
    <row r="10" customFormat="false" ht="15" hidden="false" customHeight="true" outlineLevel="0" collapsed="false">
      <c r="A10" s="7" t="n">
        <v>34213</v>
      </c>
      <c r="B10" s="8" t="n">
        <v>23376</v>
      </c>
      <c r="C10" s="8" t="n">
        <v>1616</v>
      </c>
      <c r="D10" s="8" t="n">
        <f aca="false">B10-C10</f>
        <v>21760</v>
      </c>
      <c r="E10" s="9" t="n">
        <f aca="false">IF(B10=0,"",C10/B10)</f>
        <v>0.0691307323750856</v>
      </c>
      <c r="F10" s="8"/>
      <c r="G10" s="8" t="n">
        <v>5536</v>
      </c>
      <c r="H10" s="8" t="n">
        <v>21179</v>
      </c>
    </row>
    <row r="11" customFormat="false" ht="15" hidden="false" customHeight="true" outlineLevel="0" collapsed="false">
      <c r="A11" s="7" t="n">
        <v>34243</v>
      </c>
      <c r="B11" s="8" t="n">
        <v>23696</v>
      </c>
      <c r="C11" s="8" t="n">
        <v>2027</v>
      </c>
      <c r="D11" s="8" t="n">
        <f aca="false">B11-C11</f>
        <v>21669</v>
      </c>
      <c r="E11" s="9" t="n">
        <f aca="false">IF(B11=0,"",C11/B11)</f>
        <v>0.0855418636056718</v>
      </c>
      <c r="F11" s="8"/>
      <c r="G11" s="8" t="n">
        <v>5603</v>
      </c>
      <c r="H11" s="8" t="n">
        <v>22287</v>
      </c>
    </row>
    <row r="12" customFormat="false" ht="15" hidden="false" customHeight="true" outlineLevel="0" collapsed="false">
      <c r="A12" s="7" t="n">
        <v>34274</v>
      </c>
      <c r="B12" s="8" t="n">
        <v>23787</v>
      </c>
      <c r="C12" s="8" t="n">
        <v>2578</v>
      </c>
      <c r="D12" s="8" t="n">
        <f aca="false">B12-C12</f>
        <v>21209</v>
      </c>
      <c r="E12" s="9" t="n">
        <f aca="false">IF(B12=0,"",C12/B12)</f>
        <v>0.108378526085677</v>
      </c>
      <c r="F12" s="8"/>
      <c r="G12" s="8" t="n">
        <v>5584</v>
      </c>
      <c r="H12" s="8" t="n">
        <v>23234</v>
      </c>
    </row>
    <row r="13" customFormat="false" ht="15" hidden="false" customHeight="true" outlineLevel="0" collapsed="false">
      <c r="A13" s="7" t="n">
        <v>34304</v>
      </c>
      <c r="B13" s="8" t="n">
        <v>25010</v>
      </c>
      <c r="C13" s="8" t="n">
        <v>3034</v>
      </c>
      <c r="D13" s="8" t="n">
        <f aca="false">B13-C13</f>
        <v>21976</v>
      </c>
      <c r="E13" s="9" t="n">
        <f aca="false">IF(B13=0,"",C13/B13)</f>
        <v>0.121311475409836</v>
      </c>
      <c r="F13" s="8"/>
      <c r="G13" s="8" t="n">
        <v>6006</v>
      </c>
      <c r="H13" s="8" t="n">
        <v>26097</v>
      </c>
    </row>
    <row r="14" customFormat="false" ht="15" hidden="false" customHeight="true" outlineLevel="0" collapsed="false">
      <c r="A14" s="7" t="n">
        <v>34335</v>
      </c>
      <c r="B14" s="8" t="n">
        <v>24403</v>
      </c>
      <c r="C14" s="8" t="n">
        <v>2306</v>
      </c>
      <c r="D14" s="8" t="n">
        <f aca="false">B14-C14</f>
        <v>22097</v>
      </c>
      <c r="E14" s="9" t="n">
        <f aca="false">IF(B14=0,"",C14/B14)</f>
        <v>0.0944965782895546</v>
      </c>
      <c r="F14" s="8"/>
      <c r="G14" s="8" t="n">
        <v>5262</v>
      </c>
      <c r="H14" s="8" t="n">
        <v>22999</v>
      </c>
    </row>
    <row r="15" customFormat="false" ht="15" hidden="false" customHeight="true" outlineLevel="0" collapsed="false">
      <c r="A15" s="7" t="n">
        <v>34366</v>
      </c>
      <c r="B15" s="8" t="n">
        <v>24862</v>
      </c>
      <c r="C15" s="8" t="n">
        <v>2666</v>
      </c>
      <c r="D15" s="8" t="n">
        <f aca="false">B15-C15</f>
        <v>22196</v>
      </c>
      <c r="E15" s="9" t="n">
        <f aca="false">IF(B15=0,"",C15/B15)</f>
        <v>0.107231920199501</v>
      </c>
      <c r="F15" s="8"/>
      <c r="G15" s="8" t="n">
        <v>4697</v>
      </c>
      <c r="H15" s="8" t="n">
        <v>27416</v>
      </c>
    </row>
    <row r="16" customFormat="false" ht="15" hidden="false" customHeight="true" outlineLevel="0" collapsed="false">
      <c r="A16" s="7" t="n">
        <v>34394</v>
      </c>
      <c r="B16" s="8" t="n">
        <v>25912</v>
      </c>
      <c r="C16" s="8" t="n">
        <v>2614</v>
      </c>
      <c r="D16" s="8" t="n">
        <f aca="false">B16-C16</f>
        <v>23298</v>
      </c>
      <c r="E16" s="9" t="n">
        <f aca="false">IF(B16=0,"",C16/B16)</f>
        <v>0.100879901204075</v>
      </c>
      <c r="F16" s="8"/>
      <c r="G16" s="8" t="n">
        <v>5241</v>
      </c>
      <c r="H16" s="8" t="n">
        <v>23730</v>
      </c>
    </row>
    <row r="17" customFormat="false" ht="15" hidden="false" customHeight="true" outlineLevel="0" collapsed="false">
      <c r="A17" s="7" t="n">
        <v>34425</v>
      </c>
      <c r="B17" s="8" t="n">
        <v>26921</v>
      </c>
      <c r="C17" s="8" t="n">
        <v>3115</v>
      </c>
      <c r="D17" s="8" t="n">
        <f aca="false">B17-C17</f>
        <v>23806</v>
      </c>
      <c r="E17" s="9" t="n">
        <f aca="false">IF(B17=0,"",C17/B17)</f>
        <v>0.115708926117158</v>
      </c>
      <c r="F17" s="8"/>
      <c r="G17" s="8" t="n">
        <v>5678</v>
      </c>
      <c r="H17" s="8" t="n">
        <v>22723</v>
      </c>
    </row>
    <row r="18" customFormat="false" ht="15" hidden="false" customHeight="true" outlineLevel="0" collapsed="false">
      <c r="A18" s="7" t="n">
        <v>34455</v>
      </c>
      <c r="B18" s="8" t="n">
        <v>29875</v>
      </c>
      <c r="C18" s="8" t="n">
        <v>3614</v>
      </c>
      <c r="D18" s="8" t="n">
        <f aca="false">B18-C18</f>
        <v>26261</v>
      </c>
      <c r="E18" s="9" t="n">
        <f aca="false">IF(B18=0,"",C18/B18)</f>
        <v>0.120970711297071</v>
      </c>
      <c r="F18" s="8"/>
      <c r="G18" s="8" t="n">
        <v>6185</v>
      </c>
      <c r="H18" s="8" t="n">
        <v>20699</v>
      </c>
    </row>
    <row r="19" customFormat="false" ht="15" hidden="false" customHeight="true" outlineLevel="0" collapsed="false">
      <c r="A19" s="7" t="n">
        <v>34486</v>
      </c>
      <c r="B19" s="8" t="n">
        <v>28663</v>
      </c>
      <c r="C19" s="8" t="n">
        <v>3707</v>
      </c>
      <c r="D19" s="8" t="n">
        <f aca="false">B19-C19</f>
        <v>24956</v>
      </c>
      <c r="E19" s="9" t="n">
        <f aca="false">IF(B19=0,"",C19/B19)</f>
        <v>0.129330495761086</v>
      </c>
      <c r="F19" s="8"/>
      <c r="G19" s="8" t="n">
        <v>6708</v>
      </c>
      <c r="H19" s="8" t="n">
        <v>19116</v>
      </c>
    </row>
    <row r="20" customFormat="false" ht="15" hidden="false" customHeight="true" outlineLevel="0" collapsed="false">
      <c r="A20" s="7" t="n">
        <v>34516</v>
      </c>
      <c r="B20" s="8" t="n">
        <v>28246</v>
      </c>
      <c r="C20" s="8" t="n">
        <v>5034</v>
      </c>
      <c r="D20" s="8" t="n">
        <f aca="false">B20-C20</f>
        <v>23212</v>
      </c>
      <c r="E20" s="9" t="n">
        <f aca="false">IF(B20=0,"",C20/B20)</f>
        <v>0.178219924945125</v>
      </c>
      <c r="F20" s="8"/>
      <c r="G20" s="8" t="n">
        <v>6352</v>
      </c>
      <c r="H20" s="8" t="n">
        <v>19829</v>
      </c>
    </row>
    <row r="21" customFormat="false" ht="15" hidden="false" customHeight="true" outlineLevel="0" collapsed="false">
      <c r="A21" s="7" t="n">
        <v>34547</v>
      </c>
      <c r="B21" s="8" t="n">
        <v>29333</v>
      </c>
      <c r="C21" s="8" t="n">
        <v>5310</v>
      </c>
      <c r="D21" s="8" t="n">
        <f aca="false">B21-C21</f>
        <v>24023</v>
      </c>
      <c r="E21" s="9" t="n">
        <f aca="false">IF(B21=0,"",C21/B21)</f>
        <v>0.18102478437255</v>
      </c>
      <c r="F21" s="8"/>
      <c r="G21" s="8" t="n">
        <v>6194</v>
      </c>
      <c r="H21" s="8" t="n">
        <v>19520</v>
      </c>
    </row>
    <row r="22" customFormat="false" ht="15" hidden="false" customHeight="true" outlineLevel="0" collapsed="false">
      <c r="A22" s="7" t="n">
        <v>34578</v>
      </c>
      <c r="B22" s="8" t="n">
        <v>30066</v>
      </c>
      <c r="C22" s="8" t="n">
        <v>5915</v>
      </c>
      <c r="D22" s="8" t="n">
        <f aca="false">B22-C22</f>
        <v>24151</v>
      </c>
      <c r="E22" s="9" t="n">
        <f aca="false">IF(B22=0,"",C22/B22)</f>
        <v>0.196733852191845</v>
      </c>
      <c r="F22" s="8"/>
      <c r="G22" s="8" t="n">
        <v>6593</v>
      </c>
      <c r="H22" s="8" t="n">
        <v>19607</v>
      </c>
    </row>
    <row r="23" customFormat="false" ht="15" hidden="false" customHeight="true" outlineLevel="0" collapsed="false">
      <c r="A23" s="7" t="n">
        <v>34608</v>
      </c>
      <c r="B23" s="8" t="n">
        <v>30512</v>
      </c>
      <c r="C23" s="8" t="n">
        <v>4727</v>
      </c>
      <c r="D23" s="8" t="n">
        <f aca="false">B23-C23</f>
        <v>25785</v>
      </c>
      <c r="E23" s="9" t="n">
        <f aca="false">IF(B23=0,"",C23/B23)</f>
        <v>0.154922653382276</v>
      </c>
      <c r="F23" s="8"/>
      <c r="G23" s="8" t="n">
        <v>7040</v>
      </c>
      <c r="H23" s="8" t="n">
        <v>19388</v>
      </c>
    </row>
    <row r="24" customFormat="false" ht="15" hidden="false" customHeight="true" outlineLevel="0" collapsed="false">
      <c r="A24" s="7" t="n">
        <v>34639</v>
      </c>
      <c r="B24" s="8" t="n">
        <v>33727</v>
      </c>
      <c r="C24" s="8" t="n">
        <v>4979</v>
      </c>
      <c r="D24" s="8" t="n">
        <f aca="false">B24-C24</f>
        <v>28748</v>
      </c>
      <c r="E24" s="9" t="n">
        <f aca="false">IF(B24=0,"",C24/B24)</f>
        <v>0.147626530672755</v>
      </c>
      <c r="F24" s="8"/>
      <c r="G24" s="8" t="n">
        <v>7351</v>
      </c>
      <c r="H24" s="8" t="n">
        <v>19876</v>
      </c>
    </row>
    <row r="25" customFormat="false" ht="15" hidden="false" customHeight="true" outlineLevel="0" collapsed="false">
      <c r="A25" s="7" t="n">
        <v>34669</v>
      </c>
      <c r="B25" s="8" t="n">
        <v>32015</v>
      </c>
      <c r="C25" s="8" t="n">
        <v>5418</v>
      </c>
      <c r="D25" s="8" t="n">
        <f aca="false">B25-C25</f>
        <v>26597</v>
      </c>
      <c r="E25" s="9" t="n">
        <f aca="false">IF(B25=0,"",C25/B25)</f>
        <v>0.169233171950648</v>
      </c>
      <c r="F25" s="8"/>
      <c r="G25" s="8" t="n">
        <v>7509</v>
      </c>
      <c r="H25" s="8" t="n">
        <v>20151</v>
      </c>
    </row>
    <row r="26" customFormat="false" ht="15" hidden="false" customHeight="true" outlineLevel="0" collapsed="false">
      <c r="A26" s="7" t="n">
        <v>34700</v>
      </c>
      <c r="B26" s="8" t="n">
        <v>32256</v>
      </c>
      <c r="C26" s="8" t="n">
        <v>4024</v>
      </c>
      <c r="D26" s="8" t="n">
        <f aca="false">B26-C26</f>
        <v>28232</v>
      </c>
      <c r="E26" s="9" t="n">
        <f aca="false">IF(B26=0,"",C26/B26)</f>
        <v>0.124751984126984</v>
      </c>
      <c r="F26" s="8"/>
      <c r="G26" s="8" t="n">
        <v>7746</v>
      </c>
      <c r="H26" s="8" t="n">
        <v>22031</v>
      </c>
    </row>
    <row r="27" customFormat="false" ht="15" hidden="false" customHeight="true" outlineLevel="0" collapsed="false">
      <c r="A27" s="7" t="n">
        <v>34731</v>
      </c>
      <c r="B27" s="8" t="n">
        <v>33780</v>
      </c>
      <c r="C27" s="8" t="n">
        <v>5472</v>
      </c>
      <c r="D27" s="8" t="n">
        <f aca="false">B27-C27</f>
        <v>28308</v>
      </c>
      <c r="E27" s="9" t="n">
        <f aca="false">IF(B27=0,"",C27/B27)</f>
        <v>0.161989342806394</v>
      </c>
      <c r="F27" s="8"/>
      <c r="G27" s="8" t="n">
        <v>8086</v>
      </c>
      <c r="H27" s="8" t="n">
        <v>21485</v>
      </c>
    </row>
    <row r="28" customFormat="false" ht="15" hidden="false" customHeight="true" outlineLevel="0" collapsed="false">
      <c r="A28" s="7" t="n">
        <v>34759</v>
      </c>
      <c r="B28" s="8" t="n">
        <v>34291</v>
      </c>
      <c r="C28" s="8" t="n">
        <v>5828</v>
      </c>
      <c r="D28" s="8" t="n">
        <f aca="false">B28-C28</f>
        <v>28463</v>
      </c>
      <c r="E28" s="9" t="n">
        <f aca="false">IF(B28=0,"",C28/B28)</f>
        <v>0.169957131608877</v>
      </c>
      <c r="F28" s="8"/>
      <c r="G28" s="8" t="n">
        <v>9415</v>
      </c>
      <c r="H28" s="8" t="n">
        <v>21956</v>
      </c>
    </row>
    <row r="29" customFormat="false" ht="15" hidden="false" customHeight="true" outlineLevel="0" collapsed="false">
      <c r="A29" s="7" t="n">
        <v>34790</v>
      </c>
      <c r="B29" s="8" t="n">
        <v>35806</v>
      </c>
      <c r="C29" s="8" t="n">
        <v>6331</v>
      </c>
      <c r="D29" s="8" t="n">
        <f aca="false">B29-C29</f>
        <v>29475</v>
      </c>
      <c r="E29" s="9" t="n">
        <f aca="false">IF(B29=0,"",C29/B29)</f>
        <v>0.176813941797464</v>
      </c>
      <c r="F29" s="8"/>
      <c r="G29" s="8" t="n">
        <v>9634</v>
      </c>
      <c r="H29" s="8" t="n">
        <v>22828</v>
      </c>
    </row>
    <row r="30" customFormat="false" ht="15" hidden="false" customHeight="true" outlineLevel="0" collapsed="false">
      <c r="A30" s="7" t="n">
        <v>34820</v>
      </c>
      <c r="B30" s="8" t="n">
        <v>37043</v>
      </c>
      <c r="C30" s="8" t="n">
        <v>5932</v>
      </c>
      <c r="D30" s="8" t="n">
        <f aca="false">B30-C30</f>
        <v>31111</v>
      </c>
      <c r="E30" s="9" t="n">
        <f aca="false">IF(B30=0,"",C30/B30)</f>
        <v>0.160138217746943</v>
      </c>
      <c r="F30" s="8"/>
      <c r="G30" s="8" t="n">
        <v>9028</v>
      </c>
      <c r="H30" s="8" t="n">
        <v>23335</v>
      </c>
    </row>
    <row r="31" customFormat="false" ht="15" hidden="false" customHeight="true" outlineLevel="0" collapsed="false">
      <c r="A31" s="7" t="n">
        <v>34851</v>
      </c>
      <c r="B31" s="8" t="n">
        <v>35902</v>
      </c>
      <c r="C31" s="8" t="n">
        <v>6048</v>
      </c>
      <c r="D31" s="8" t="n">
        <f aca="false">B31-C31</f>
        <v>29854</v>
      </c>
      <c r="E31" s="9" t="n">
        <f aca="false">IF(B31=0,"",C31/B31)</f>
        <v>0.168458581694613</v>
      </c>
      <c r="F31" s="8"/>
      <c r="G31" s="8" t="n">
        <v>9076</v>
      </c>
      <c r="H31" s="8" t="n">
        <v>23221</v>
      </c>
    </row>
    <row r="32" customFormat="false" ht="15" hidden="false" customHeight="true" outlineLevel="0" collapsed="false">
      <c r="A32" s="7" t="n">
        <v>34881</v>
      </c>
      <c r="B32" s="8" t="n">
        <v>36957</v>
      </c>
      <c r="C32" s="8" t="n">
        <v>5983</v>
      </c>
      <c r="D32" s="8" t="n">
        <f aca="false">B32-C32</f>
        <v>30974</v>
      </c>
      <c r="E32" s="9" t="n">
        <f aca="false">IF(B32=0,"",C32/B32)</f>
        <v>0.161890846118462</v>
      </c>
      <c r="F32" s="8"/>
      <c r="G32" s="8" t="n">
        <v>9085</v>
      </c>
      <c r="H32" s="8" t="n">
        <v>22348</v>
      </c>
    </row>
    <row r="33" customFormat="false" ht="15" hidden="false" customHeight="true" outlineLevel="0" collapsed="false">
      <c r="A33" s="7" t="n">
        <v>34912</v>
      </c>
      <c r="B33" s="8" t="n">
        <v>35191</v>
      </c>
      <c r="C33" s="8" t="n">
        <v>6371</v>
      </c>
      <c r="D33" s="8" t="n">
        <f aca="false">B33-C33</f>
        <v>28820</v>
      </c>
      <c r="E33" s="9" t="n">
        <f aca="false">IF(B33=0,"",C33/B33)</f>
        <v>0.181040606973374</v>
      </c>
      <c r="F33" s="8"/>
      <c r="G33" s="8" t="n">
        <v>9048</v>
      </c>
      <c r="H33" s="8" t="n">
        <v>22083</v>
      </c>
    </row>
    <row r="34" customFormat="false" ht="15" hidden="false" customHeight="true" outlineLevel="0" collapsed="false">
      <c r="A34" s="7" t="n">
        <v>34943</v>
      </c>
      <c r="B34" s="8" t="n">
        <v>35838</v>
      </c>
      <c r="C34" s="8" t="n">
        <v>7302</v>
      </c>
      <c r="D34" s="8" t="n">
        <f aca="false">B34-C34</f>
        <v>28536</v>
      </c>
      <c r="E34" s="9" t="n">
        <f aca="false">IF(B34=0,"",C34/B34)</f>
        <v>0.203750209275071</v>
      </c>
      <c r="F34" s="8"/>
      <c r="G34" s="8" t="n">
        <v>9580</v>
      </c>
      <c r="H34" s="8" t="n">
        <v>21558</v>
      </c>
    </row>
    <row r="35" customFormat="false" ht="15" hidden="false" customHeight="true" outlineLevel="0" collapsed="false">
      <c r="A35" s="7" t="n">
        <v>34973</v>
      </c>
      <c r="B35" s="8" t="n">
        <v>35857</v>
      </c>
      <c r="C35" s="8" t="n">
        <v>7621</v>
      </c>
      <c r="D35" s="8" t="n">
        <f aca="false">B35-C35</f>
        <v>28236</v>
      </c>
      <c r="E35" s="9" t="n">
        <f aca="false">IF(B35=0,"",C35/B35)</f>
        <v>0.212538695373288</v>
      </c>
      <c r="F35" s="8"/>
      <c r="G35" s="8" t="n">
        <v>9907</v>
      </c>
      <c r="H35" s="8" t="n">
        <v>21241</v>
      </c>
    </row>
    <row r="36" customFormat="false" ht="15" hidden="false" customHeight="true" outlineLevel="0" collapsed="false">
      <c r="A36" s="7" t="n">
        <v>35004</v>
      </c>
      <c r="B36" s="8" t="n">
        <v>35508</v>
      </c>
      <c r="C36" s="8" t="n">
        <v>7457</v>
      </c>
      <c r="D36" s="8" t="n">
        <f aca="false">B36-C36</f>
        <v>28051</v>
      </c>
      <c r="E36" s="9" t="n">
        <f aca="false">IF(B36=0,"",C36/B36)</f>
        <v>0.210009012053622</v>
      </c>
      <c r="F36" s="8"/>
      <c r="G36" s="8" t="n">
        <v>10015</v>
      </c>
      <c r="H36" s="8" t="n">
        <v>20550</v>
      </c>
    </row>
    <row r="37" customFormat="false" ht="15" hidden="false" customHeight="true" outlineLevel="0" collapsed="false">
      <c r="A37" s="7" t="n">
        <v>35034</v>
      </c>
      <c r="B37" s="8" t="n">
        <v>35511</v>
      </c>
      <c r="C37" s="8" t="n">
        <v>7620</v>
      </c>
      <c r="D37" s="8" t="n">
        <f aca="false">B37-C37</f>
        <v>27891</v>
      </c>
      <c r="E37" s="9" t="n">
        <f aca="false">IF(B37=0,"",C37/B37)</f>
        <v>0.214581397313509</v>
      </c>
      <c r="F37" s="8"/>
      <c r="G37" s="8" t="n">
        <v>10825</v>
      </c>
      <c r="H37" s="8" t="n">
        <v>20164</v>
      </c>
    </row>
    <row r="38" customFormat="false" ht="15" hidden="false" customHeight="true" outlineLevel="0" collapsed="false">
      <c r="A38" s="7" t="n">
        <v>35065</v>
      </c>
      <c r="B38" s="8" t="n">
        <v>39939</v>
      </c>
      <c r="C38" s="8" t="n">
        <v>8489</v>
      </c>
      <c r="D38" s="8" t="n">
        <f aca="false">B38-C38</f>
        <v>31450</v>
      </c>
      <c r="E38" s="9" t="n">
        <f aca="false">IF(B38=0,"",C38/B38)</f>
        <v>0.212549137434588</v>
      </c>
      <c r="F38" s="8"/>
      <c r="G38" s="8" t="n">
        <v>11632</v>
      </c>
      <c r="H38" s="8" t="n">
        <v>19322</v>
      </c>
    </row>
    <row r="39" customFormat="false" ht="15" hidden="false" customHeight="true" outlineLevel="0" collapsed="false">
      <c r="A39" s="7" t="n">
        <v>35096</v>
      </c>
      <c r="B39" s="8" t="n">
        <v>37011</v>
      </c>
      <c r="C39" s="8" t="n">
        <v>7111</v>
      </c>
      <c r="D39" s="8" t="n">
        <f aca="false">B39-C39</f>
        <v>29900</v>
      </c>
      <c r="E39" s="9" t="n">
        <f aca="false">IF(B39=0,"",C39/B39)</f>
        <v>0.192132068844398</v>
      </c>
      <c r="F39" s="8"/>
      <c r="G39" s="8" t="n">
        <v>10937</v>
      </c>
      <c r="H39" s="8" t="n">
        <v>18960</v>
      </c>
    </row>
    <row r="40" customFormat="false" ht="15" hidden="false" customHeight="true" outlineLevel="0" collapsed="false">
      <c r="A40" s="7" t="n">
        <v>35125</v>
      </c>
      <c r="B40" s="8" t="n">
        <v>36821</v>
      </c>
      <c r="C40" s="8" t="n">
        <v>7867</v>
      </c>
      <c r="D40" s="8" t="n">
        <f aca="false">B40-C40</f>
        <v>28954</v>
      </c>
      <c r="E40" s="9" t="n">
        <f aca="false">IF(B40=0,"",C40/B40)</f>
        <v>0.213655251079547</v>
      </c>
      <c r="F40" s="8"/>
      <c r="G40" s="8" t="n">
        <v>10816</v>
      </c>
      <c r="H40" s="8" t="n">
        <v>19233</v>
      </c>
    </row>
    <row r="41" customFormat="false" ht="15" hidden="false" customHeight="true" outlineLevel="0" collapsed="false">
      <c r="A41" s="7" t="n">
        <v>35156</v>
      </c>
      <c r="B41" s="8" t="n">
        <v>37085</v>
      </c>
      <c r="C41" s="8" t="n">
        <v>6941</v>
      </c>
      <c r="D41" s="8" t="n">
        <f aca="false">B41-C41</f>
        <v>30144</v>
      </c>
      <c r="E41" s="9" t="n">
        <f aca="false">IF(B41=0,"",C41/B41)</f>
        <v>0.18716462181475</v>
      </c>
      <c r="F41" s="8"/>
      <c r="G41" s="8" t="n">
        <v>10841</v>
      </c>
      <c r="H41" s="8" t="n">
        <v>18723</v>
      </c>
    </row>
    <row r="42" customFormat="false" ht="15" hidden="false" customHeight="true" outlineLevel="0" collapsed="false">
      <c r="A42" s="7" t="n">
        <v>35186</v>
      </c>
      <c r="B42" s="8" t="n">
        <v>36485</v>
      </c>
      <c r="C42" s="8" t="n">
        <v>7589</v>
      </c>
      <c r="D42" s="8" t="n">
        <f aca="false">B42-C42</f>
        <v>28896</v>
      </c>
      <c r="E42" s="9" t="n">
        <f aca="false">IF(B42=0,"",C42/B42)</f>
        <v>0.208003289022886</v>
      </c>
      <c r="F42" s="8"/>
      <c r="G42" s="8" t="n">
        <v>10764</v>
      </c>
      <c r="H42" s="8" t="n">
        <v>17376</v>
      </c>
    </row>
    <row r="43" customFormat="false" ht="15" hidden="false" customHeight="true" outlineLevel="0" collapsed="false">
      <c r="A43" s="7" t="n">
        <v>35217</v>
      </c>
      <c r="B43" s="8" t="n">
        <v>37396</v>
      </c>
      <c r="C43" s="8" t="n">
        <v>8381</v>
      </c>
      <c r="D43" s="8" t="n">
        <f aca="false">B43-C43</f>
        <v>29015</v>
      </c>
      <c r="E43" s="9" t="n">
        <f aca="false">IF(B43=0,"",C43/B43)</f>
        <v>0.224114878596641</v>
      </c>
      <c r="F43" s="8"/>
      <c r="G43" s="8" t="n">
        <v>10682</v>
      </c>
      <c r="H43" s="8" t="n">
        <v>17531</v>
      </c>
    </row>
    <row r="44" customFormat="false" ht="15" hidden="false" customHeight="true" outlineLevel="0" collapsed="false">
      <c r="A44" s="7" t="n">
        <v>35247</v>
      </c>
      <c r="B44" s="8" t="n">
        <v>36034</v>
      </c>
      <c r="C44" s="8" t="n">
        <v>8551</v>
      </c>
      <c r="D44" s="8" t="n">
        <f aca="false">B44-C44</f>
        <v>27483</v>
      </c>
      <c r="E44" s="9" t="n">
        <f aca="false">IF(B44=0,"",C44/B44)</f>
        <v>0.237303657656658</v>
      </c>
      <c r="F44" s="8"/>
      <c r="G44" s="8" t="n">
        <v>11181</v>
      </c>
      <c r="H44" s="8" t="n">
        <v>16814</v>
      </c>
    </row>
    <row r="45" customFormat="false" ht="15" hidden="false" customHeight="true" outlineLevel="0" collapsed="false">
      <c r="A45" s="7" t="n">
        <v>35278</v>
      </c>
      <c r="B45" s="8" t="n">
        <v>35494</v>
      </c>
      <c r="C45" s="8" t="n">
        <v>8701</v>
      </c>
      <c r="D45" s="8" t="n">
        <f aca="false">B45-C45</f>
        <v>26793</v>
      </c>
      <c r="E45" s="9" t="n">
        <f aca="false">IF(B45=0,"",C45/B45)</f>
        <v>0.245140023665972</v>
      </c>
      <c r="F45" s="8"/>
      <c r="G45" s="8" t="n">
        <v>11890</v>
      </c>
      <c r="H45" s="8" t="n">
        <v>16405</v>
      </c>
    </row>
    <row r="46" customFormat="false" ht="15" hidden="false" customHeight="true" outlineLevel="0" collapsed="false">
      <c r="A46" s="7" t="n">
        <v>35309</v>
      </c>
      <c r="B46" s="8" t="n">
        <v>38181</v>
      </c>
      <c r="C46" s="8" t="n">
        <v>12305</v>
      </c>
      <c r="D46" s="8" t="n">
        <f aca="false">B46-C46</f>
        <v>25876</v>
      </c>
      <c r="E46" s="9" t="n">
        <f aca="false">IF(B46=0,"",C46/B46)</f>
        <v>0.322280715539143</v>
      </c>
      <c r="F46" s="8"/>
      <c r="G46" s="8" t="n">
        <v>11953</v>
      </c>
      <c r="H46" s="8" t="n">
        <v>16533</v>
      </c>
    </row>
    <row r="47" customFormat="false" ht="15" hidden="false" customHeight="true" outlineLevel="0" collapsed="false">
      <c r="A47" s="7" t="n">
        <v>35339</v>
      </c>
      <c r="B47" s="8" t="n">
        <v>42797</v>
      </c>
      <c r="C47" s="8" t="n">
        <v>13027</v>
      </c>
      <c r="D47" s="8" t="n">
        <f aca="false">B47-C47</f>
        <v>29770</v>
      </c>
      <c r="E47" s="9" t="n">
        <f aca="false">IF(B47=0,"",C47/B47)</f>
        <v>0.304390494660841</v>
      </c>
      <c r="F47" s="8"/>
      <c r="G47" s="8" t="n">
        <v>11851</v>
      </c>
      <c r="H47" s="8" t="n">
        <v>16687</v>
      </c>
    </row>
    <row r="48" customFormat="false" ht="15" hidden="false" customHeight="true" outlineLevel="0" collapsed="false">
      <c r="A48" s="7" t="n">
        <v>35370</v>
      </c>
      <c r="B48" s="8" t="n">
        <v>40927</v>
      </c>
      <c r="C48" s="8" t="n">
        <v>9896</v>
      </c>
      <c r="D48" s="8" t="n">
        <f aca="false">B48-C48</f>
        <v>31031</v>
      </c>
      <c r="E48" s="9" t="n">
        <f aca="false">IF(B48=0,"",C48/B48)</f>
        <v>0.241796369145063</v>
      </c>
      <c r="F48" s="8"/>
      <c r="G48" s="8" t="n">
        <v>12207</v>
      </c>
      <c r="H48" s="8" t="n">
        <v>16851</v>
      </c>
    </row>
    <row r="49" customFormat="false" ht="15" hidden="false" customHeight="true" outlineLevel="0" collapsed="false">
      <c r="A49" s="7" t="n">
        <v>35400</v>
      </c>
      <c r="B49" s="8" t="n">
        <v>38840</v>
      </c>
      <c r="C49" s="8" t="n">
        <v>8480</v>
      </c>
      <c r="D49" s="8" t="n">
        <f aca="false">B49-C49</f>
        <v>30360</v>
      </c>
      <c r="E49" s="9" t="n">
        <f aca="false">IF(B49=0,"",C49/B49)</f>
        <v>0.218331616889804</v>
      </c>
      <c r="F49" s="8"/>
      <c r="G49" s="8" t="n">
        <v>12047</v>
      </c>
      <c r="H49" s="8" t="n">
        <v>15985</v>
      </c>
    </row>
    <row r="50" customFormat="false" ht="15" hidden="false" customHeight="true" outlineLevel="0" collapsed="false">
      <c r="A50" s="7" t="n">
        <v>35431</v>
      </c>
      <c r="B50" s="8" t="n">
        <v>38762</v>
      </c>
      <c r="C50" s="8" t="n">
        <v>7615</v>
      </c>
      <c r="D50" s="8" t="n">
        <f aca="false">B50-C50</f>
        <v>31147</v>
      </c>
      <c r="E50" s="9" t="n">
        <f aca="false">IF(B50=0,"",C50/B50)</f>
        <v>0.196455291264641</v>
      </c>
      <c r="F50" s="8"/>
      <c r="G50" s="8" t="n">
        <v>12183</v>
      </c>
      <c r="H50" s="8" t="n">
        <v>17298</v>
      </c>
    </row>
    <row r="51" customFormat="false" ht="15" hidden="false" customHeight="true" outlineLevel="0" collapsed="false">
      <c r="A51" s="7" t="n">
        <v>35462</v>
      </c>
      <c r="B51" s="8" t="n">
        <v>38273</v>
      </c>
      <c r="C51" s="8" t="n">
        <v>7632</v>
      </c>
      <c r="D51" s="8" t="n">
        <f aca="false">B51-C51</f>
        <v>30641</v>
      </c>
      <c r="E51" s="9" t="n">
        <f aca="false">IF(B51=0,"",C51/B51)</f>
        <v>0.199409505395449</v>
      </c>
      <c r="F51" s="8"/>
      <c r="G51" s="8" t="n">
        <v>12760</v>
      </c>
      <c r="H51" s="8" t="n">
        <v>14159</v>
      </c>
    </row>
    <row r="52" customFormat="false" ht="15" hidden="false" customHeight="true" outlineLevel="0" collapsed="false">
      <c r="A52" s="7" t="n">
        <v>35490</v>
      </c>
      <c r="B52" s="8" t="n">
        <v>34865</v>
      </c>
      <c r="C52" s="8" t="n">
        <v>6916</v>
      </c>
      <c r="D52" s="8" t="n">
        <f aca="false">B52-C52</f>
        <v>27949</v>
      </c>
      <c r="E52" s="9" t="n">
        <f aca="false">IF(B52=0,"",C52/B52)</f>
        <v>0.198365122615804</v>
      </c>
      <c r="F52" s="8"/>
      <c r="G52" s="8" t="n">
        <v>12533</v>
      </c>
      <c r="H52" s="8" t="n">
        <v>14127</v>
      </c>
    </row>
    <row r="53" customFormat="false" ht="15" hidden="false" customHeight="true" outlineLevel="0" collapsed="false">
      <c r="A53" s="7" t="n">
        <v>35521</v>
      </c>
      <c r="B53" s="8" t="n">
        <v>36084</v>
      </c>
      <c r="C53" s="8" t="n">
        <v>6568</v>
      </c>
      <c r="D53" s="8" t="n">
        <f aca="false">B53-C53</f>
        <v>29516</v>
      </c>
      <c r="E53" s="9" t="n">
        <f aca="false">IF(B53=0,"",C53/B53)</f>
        <v>0.182019731737058</v>
      </c>
      <c r="F53" s="8"/>
      <c r="G53" s="8" t="n">
        <v>12505</v>
      </c>
      <c r="H53" s="8" t="n">
        <v>14793</v>
      </c>
    </row>
    <row r="54" customFormat="false" ht="15" hidden="false" customHeight="true" outlineLevel="0" collapsed="false">
      <c r="A54" s="7" t="n">
        <v>35551</v>
      </c>
      <c r="B54" s="8" t="n">
        <v>36177</v>
      </c>
      <c r="C54" s="8" t="n">
        <v>7762</v>
      </c>
      <c r="D54" s="8" t="n">
        <f aca="false">B54-C54</f>
        <v>28415</v>
      </c>
      <c r="E54" s="9" t="n">
        <f aca="false">IF(B54=0,"",C54/B54)</f>
        <v>0.214556209746524</v>
      </c>
      <c r="F54" s="8"/>
      <c r="G54" s="8" t="n">
        <v>13159</v>
      </c>
      <c r="H54" s="8" t="n">
        <v>15834</v>
      </c>
    </row>
    <row r="55" customFormat="false" ht="15" hidden="false" customHeight="true" outlineLevel="0" collapsed="false">
      <c r="A55" s="7" t="n">
        <v>35582</v>
      </c>
      <c r="B55" s="8" t="n">
        <v>36393</v>
      </c>
      <c r="C55" s="8" t="n">
        <v>7411</v>
      </c>
      <c r="D55" s="8" t="n">
        <f aca="false">B55-C55</f>
        <v>28982</v>
      </c>
      <c r="E55" s="9" t="n">
        <f aca="false">IF(B55=0,"",C55/B55)</f>
        <v>0.203638062264721</v>
      </c>
      <c r="F55" s="8"/>
      <c r="G55" s="8" t="n">
        <v>13192</v>
      </c>
      <c r="H55" s="8" t="n">
        <v>15119</v>
      </c>
    </row>
    <row r="56" customFormat="false" ht="15" hidden="false" customHeight="true" outlineLevel="0" collapsed="false">
      <c r="A56" s="7" t="n">
        <v>35612</v>
      </c>
      <c r="B56" s="8" t="n">
        <v>38968</v>
      </c>
      <c r="C56" s="8" t="n">
        <v>8388</v>
      </c>
      <c r="D56" s="8" t="n">
        <f aca="false">B56-C56</f>
        <v>30580</v>
      </c>
      <c r="E56" s="9" t="n">
        <f aca="false">IF(B56=0,"",C56/B56)</f>
        <v>0.215253541367276</v>
      </c>
      <c r="F56" s="8"/>
      <c r="G56" s="8" t="n">
        <v>13153</v>
      </c>
      <c r="H56" s="8" t="n">
        <v>16286</v>
      </c>
    </row>
    <row r="57" customFormat="false" ht="15" hidden="false" customHeight="true" outlineLevel="0" collapsed="false">
      <c r="A57" s="7" t="n">
        <v>35643</v>
      </c>
      <c r="B57" s="8" t="n">
        <v>38172</v>
      </c>
      <c r="C57" s="8" t="n">
        <v>8066</v>
      </c>
      <c r="D57" s="8" t="n">
        <f aca="false">B57-C57</f>
        <v>30106</v>
      </c>
      <c r="E57" s="9" t="n">
        <f aca="false">IF(B57=0,"",C57/B57)</f>
        <v>0.211306716965315</v>
      </c>
      <c r="F57" s="8"/>
      <c r="G57" s="8" t="n">
        <v>12969</v>
      </c>
      <c r="H57" s="8" t="n">
        <v>17406</v>
      </c>
    </row>
    <row r="58" customFormat="false" ht="15" hidden="false" customHeight="true" outlineLevel="0" collapsed="false">
      <c r="A58" s="7" t="n">
        <v>35674</v>
      </c>
      <c r="B58" s="8" t="n">
        <v>38597</v>
      </c>
      <c r="C58" s="8" t="n">
        <v>8600</v>
      </c>
      <c r="D58" s="8" t="n">
        <f aca="false">B58-C58</f>
        <v>29997</v>
      </c>
      <c r="E58" s="9" t="n">
        <f aca="false">IF(B58=0,"",C58/B58)</f>
        <v>0.222815244708138</v>
      </c>
      <c r="F58" s="8"/>
      <c r="G58" s="8" t="n">
        <v>12661</v>
      </c>
      <c r="H58" s="8" t="n">
        <v>18068</v>
      </c>
    </row>
    <row r="59" customFormat="false" ht="15" hidden="false" customHeight="true" outlineLevel="0" collapsed="false">
      <c r="A59" s="7" t="n">
        <v>35704</v>
      </c>
      <c r="B59" s="8" t="n">
        <v>38519</v>
      </c>
      <c r="C59" s="8" t="n">
        <v>7782</v>
      </c>
      <c r="D59" s="8" t="n">
        <f aca="false">B59-C59</f>
        <v>30737</v>
      </c>
      <c r="E59" s="9" t="n">
        <f aca="false">IF(B59=0,"",C59/B59)</f>
        <v>0.202030166930606</v>
      </c>
      <c r="F59" s="8"/>
      <c r="G59" s="8" t="n">
        <v>12066</v>
      </c>
      <c r="H59" s="8" t="n">
        <v>18597</v>
      </c>
    </row>
    <row r="60" customFormat="false" ht="15" hidden="false" customHeight="true" outlineLevel="0" collapsed="false">
      <c r="A60" s="7" t="n">
        <v>35735</v>
      </c>
      <c r="B60" s="8" t="n">
        <v>37407</v>
      </c>
      <c r="C60" s="8" t="n">
        <v>6870</v>
      </c>
      <c r="D60" s="8" t="n">
        <f aca="false">B60-C60</f>
        <v>30537</v>
      </c>
      <c r="E60" s="9" t="n">
        <f aca="false">IF(B60=0,"",C60/B60)</f>
        <v>0.183655465554575</v>
      </c>
      <c r="F60" s="8"/>
      <c r="G60" s="8" t="n">
        <v>12133</v>
      </c>
      <c r="H60" s="8" t="n">
        <v>16501</v>
      </c>
    </row>
    <row r="61" customFormat="false" ht="15" hidden="false" customHeight="true" outlineLevel="0" collapsed="false">
      <c r="A61" s="7" t="n">
        <v>35765</v>
      </c>
      <c r="B61" s="8" t="n">
        <v>39180</v>
      </c>
      <c r="C61" s="8" t="n">
        <v>6838</v>
      </c>
      <c r="D61" s="8" t="n">
        <f aca="false">B61-C61</f>
        <v>32342</v>
      </c>
      <c r="E61" s="9" t="n">
        <f aca="false">IF(B61=0,"",C61/B61)</f>
        <v>0.174527820316488</v>
      </c>
      <c r="F61" s="8"/>
      <c r="G61" s="8" t="n">
        <v>11860</v>
      </c>
      <c r="H61" s="8" t="n">
        <v>16676</v>
      </c>
    </row>
    <row r="62" customFormat="false" ht="15" hidden="false" customHeight="true" outlineLevel="0" collapsed="false">
      <c r="A62" s="7" t="n">
        <v>35796</v>
      </c>
      <c r="B62" s="8" t="n">
        <v>39333</v>
      </c>
      <c r="C62" s="8" t="n">
        <v>6780</v>
      </c>
      <c r="D62" s="8" t="n">
        <f aca="false">B62-C62</f>
        <v>32553</v>
      </c>
      <c r="E62" s="9" t="n">
        <f aca="false">IF(B62=0,"",C62/B62)</f>
        <v>0.172374342155442</v>
      </c>
      <c r="F62" s="8"/>
      <c r="G62" s="8" t="n">
        <v>12430</v>
      </c>
      <c r="H62" s="8" t="n">
        <v>15304</v>
      </c>
    </row>
    <row r="63" customFormat="false" ht="15" hidden="false" customHeight="true" outlineLevel="0" collapsed="false">
      <c r="A63" s="7" t="n">
        <v>35827</v>
      </c>
      <c r="B63" s="8" t="n">
        <v>39842</v>
      </c>
      <c r="C63" s="8" t="n">
        <v>7215</v>
      </c>
      <c r="D63" s="8" t="n">
        <f aca="false">B63-C63</f>
        <v>32627</v>
      </c>
      <c r="E63" s="9" t="n">
        <f aca="false">IF(B63=0,"",C63/B63)</f>
        <v>0.18109030671151</v>
      </c>
      <c r="F63" s="8"/>
      <c r="G63" s="8" t="n">
        <v>11581</v>
      </c>
      <c r="H63" s="8" t="n">
        <v>16101</v>
      </c>
    </row>
    <row r="64" customFormat="false" ht="15" hidden="false" customHeight="true" outlineLevel="0" collapsed="false">
      <c r="A64" s="7" t="n">
        <v>35855</v>
      </c>
      <c r="B64" s="8" t="n">
        <v>43006</v>
      </c>
      <c r="C64" s="8" t="n">
        <v>10108</v>
      </c>
      <c r="D64" s="8" t="n">
        <f aca="false">B64-C64</f>
        <v>32898</v>
      </c>
      <c r="E64" s="9" t="n">
        <f aca="false">IF(B64=0,"",C64/B64)</f>
        <v>0.23503697158536</v>
      </c>
      <c r="F64" s="8"/>
      <c r="G64" s="8" t="n">
        <v>11473</v>
      </c>
      <c r="H64" s="8" t="n">
        <v>15765</v>
      </c>
    </row>
    <row r="65" customFormat="false" ht="15" hidden="false" customHeight="true" outlineLevel="0" collapsed="false">
      <c r="A65" s="7" t="n">
        <v>35886</v>
      </c>
      <c r="B65" s="8" t="n">
        <v>41412</v>
      </c>
      <c r="C65" s="8" t="n">
        <v>8769</v>
      </c>
      <c r="D65" s="8" t="n">
        <f aca="false">B65-C65</f>
        <v>32643</v>
      </c>
      <c r="E65" s="9" t="n">
        <f aca="false">IF(B65=0,"",C65/B65)</f>
        <v>0.211750217328311</v>
      </c>
      <c r="F65" s="8"/>
      <c r="G65" s="8" t="n">
        <v>11112</v>
      </c>
      <c r="H65" s="8" t="n">
        <v>20187</v>
      </c>
    </row>
    <row r="66" customFormat="false" ht="15" hidden="false" customHeight="true" outlineLevel="0" collapsed="false">
      <c r="A66" s="7" t="n">
        <v>35916</v>
      </c>
      <c r="B66" s="8" t="n">
        <v>40807</v>
      </c>
      <c r="C66" s="8" t="n">
        <v>8557</v>
      </c>
      <c r="D66" s="8" t="n">
        <f aca="false">B66-C66</f>
        <v>32250</v>
      </c>
      <c r="E66" s="9" t="n">
        <f aca="false">IF(B66=0,"",C66/B66)</f>
        <v>0.209694415173867</v>
      </c>
      <c r="F66" s="8"/>
      <c r="G66" s="8" t="n">
        <v>11779</v>
      </c>
      <c r="H66" s="8" t="n">
        <v>22098</v>
      </c>
    </row>
    <row r="67" customFormat="false" ht="15" hidden="false" customHeight="true" outlineLevel="0" collapsed="false">
      <c r="A67" s="7" t="n">
        <v>35947</v>
      </c>
      <c r="B67" s="8" t="n">
        <v>40067</v>
      </c>
      <c r="C67" s="8" t="n">
        <v>8370</v>
      </c>
      <c r="D67" s="8" t="n">
        <f aca="false">B67-C67</f>
        <v>31697</v>
      </c>
      <c r="E67" s="9" t="n">
        <f aca="false">IF(B67=0,"",C67/B67)</f>
        <v>0.208900092345322</v>
      </c>
      <c r="F67" s="8"/>
      <c r="G67" s="8" t="n">
        <v>13233</v>
      </c>
      <c r="H67" s="8" t="n">
        <v>26797</v>
      </c>
    </row>
    <row r="68" customFormat="false" ht="15" hidden="false" customHeight="true" outlineLevel="0" collapsed="false">
      <c r="A68" s="7" t="n">
        <v>35977</v>
      </c>
      <c r="B68" s="8" t="n">
        <v>38311</v>
      </c>
      <c r="C68" s="8" t="n">
        <v>7262</v>
      </c>
      <c r="D68" s="8" t="n">
        <f aca="false">B68-C68</f>
        <v>31049</v>
      </c>
      <c r="E68" s="9" t="n">
        <f aca="false">IF(B68=0,"",C68/B68)</f>
        <v>0.189553914019472</v>
      </c>
      <c r="F68" s="8"/>
      <c r="G68" s="8" t="n">
        <v>12917</v>
      </c>
      <c r="H68" s="8" t="n">
        <v>25573</v>
      </c>
    </row>
    <row r="69" customFormat="false" ht="15" hidden="false" customHeight="true" outlineLevel="0" collapsed="false">
      <c r="A69" s="7" t="n">
        <v>36008</v>
      </c>
      <c r="B69" s="8" t="n">
        <v>41540</v>
      </c>
      <c r="C69" s="8" t="n">
        <v>6898</v>
      </c>
      <c r="D69" s="8" t="n">
        <f aca="false">B69-C69</f>
        <v>34642</v>
      </c>
      <c r="E69" s="9" t="n">
        <f aca="false">IF(B69=0,"",C69/B69)</f>
        <v>0.16605681271064</v>
      </c>
      <c r="F69" s="8"/>
      <c r="G69" s="8" t="n">
        <v>13060</v>
      </c>
      <c r="H69" s="8" t="n">
        <v>25740</v>
      </c>
    </row>
    <row r="70" customFormat="false" ht="15" hidden="false" customHeight="true" outlineLevel="0" collapsed="false">
      <c r="A70" s="7" t="n">
        <v>36039</v>
      </c>
      <c r="B70" s="8" t="n">
        <v>40743</v>
      </c>
      <c r="C70" s="8" t="n">
        <v>6704</v>
      </c>
      <c r="D70" s="8" t="n">
        <f aca="false">B70-C70</f>
        <v>34039</v>
      </c>
      <c r="E70" s="9" t="n">
        <f aca="false">IF(B70=0,"",C70/B70)</f>
        <v>0.164543602582039</v>
      </c>
      <c r="F70" s="8"/>
      <c r="G70" s="8" t="n">
        <v>13387</v>
      </c>
      <c r="H70" s="8" t="n">
        <v>24493</v>
      </c>
    </row>
    <row r="71" customFormat="false" ht="15" hidden="false" customHeight="true" outlineLevel="0" collapsed="false">
      <c r="A71" s="7" t="n">
        <v>36069</v>
      </c>
      <c r="B71" s="8" t="n">
        <v>40623</v>
      </c>
      <c r="C71" s="8" t="n">
        <v>6786</v>
      </c>
      <c r="D71" s="8" t="n">
        <f aca="false">B71-C71</f>
        <v>33837</v>
      </c>
      <c r="E71" s="9" t="n">
        <f aca="false">IF(B71=0,"",C71/B71)</f>
        <v>0.167048223912562</v>
      </c>
      <c r="F71" s="8"/>
      <c r="G71" s="8" t="n">
        <v>13817</v>
      </c>
      <c r="H71" s="8" t="n">
        <v>20340</v>
      </c>
    </row>
    <row r="72" customFormat="false" ht="15" hidden="false" customHeight="true" outlineLevel="0" collapsed="false">
      <c r="A72" s="7" t="n">
        <v>36100</v>
      </c>
      <c r="B72" s="8" t="n">
        <v>40042</v>
      </c>
      <c r="C72" s="8" t="n">
        <v>6639</v>
      </c>
      <c r="D72" s="8" t="n">
        <f aca="false">B72-C72</f>
        <v>33403</v>
      </c>
      <c r="E72" s="9" t="n">
        <f aca="false">IF(B72=0,"",C72/B72)</f>
        <v>0.165800909045502</v>
      </c>
      <c r="F72" s="8"/>
      <c r="G72" s="8" t="n">
        <v>13579</v>
      </c>
      <c r="H72" s="8" t="n">
        <v>20432</v>
      </c>
    </row>
    <row r="73" customFormat="false" ht="15" hidden="false" customHeight="true" outlineLevel="0" collapsed="false">
      <c r="A73" s="7" t="n">
        <v>36130</v>
      </c>
      <c r="B73" s="8" t="n">
        <v>40300</v>
      </c>
      <c r="C73" s="8" t="n">
        <v>6924</v>
      </c>
      <c r="D73" s="8" t="n">
        <f aca="false">B73-C73</f>
        <v>33376</v>
      </c>
      <c r="E73" s="9" t="n">
        <f aca="false">IF(B73=0,"",C73/B73)</f>
        <v>0.17181141439206</v>
      </c>
      <c r="F73" s="8"/>
      <c r="G73" s="8" t="n">
        <v>13635</v>
      </c>
      <c r="H73" s="8" t="n">
        <v>20030</v>
      </c>
    </row>
    <row r="74" customFormat="false" ht="15" hidden="false" customHeight="true" outlineLevel="0" collapsed="false">
      <c r="A74" s="7" t="n">
        <v>36161</v>
      </c>
      <c r="B74" s="8" t="n">
        <v>38716</v>
      </c>
      <c r="C74" s="8" t="n">
        <v>5673</v>
      </c>
      <c r="D74" s="8" t="n">
        <f aca="false">B74-C74</f>
        <v>33043</v>
      </c>
      <c r="E74" s="9" t="n">
        <f aca="false">IF(B74=0,"",C74/B74)</f>
        <v>0.146528567000723</v>
      </c>
      <c r="F74" s="8"/>
      <c r="G74" s="8" t="n">
        <v>13446</v>
      </c>
      <c r="H74" s="8" t="n">
        <v>23408</v>
      </c>
    </row>
    <row r="75" customFormat="false" ht="15" hidden="false" customHeight="true" outlineLevel="0" collapsed="false">
      <c r="A75" s="7" t="n">
        <v>36192</v>
      </c>
      <c r="B75" s="8" t="n">
        <v>37575</v>
      </c>
      <c r="C75" s="8" t="n">
        <v>5526</v>
      </c>
      <c r="D75" s="8" t="n">
        <f aca="false">B75-C75</f>
        <v>32049</v>
      </c>
      <c r="E75" s="9" t="n">
        <f aca="false">IF(B75=0,"",C75/B75)</f>
        <v>0.147065868263473</v>
      </c>
      <c r="F75" s="8"/>
      <c r="G75" s="8" t="n">
        <v>13905</v>
      </c>
      <c r="H75" s="8" t="n">
        <v>27677</v>
      </c>
    </row>
    <row r="76" customFormat="false" ht="15" hidden="false" customHeight="true" outlineLevel="0" collapsed="false">
      <c r="A76" s="7" t="n">
        <v>36220</v>
      </c>
      <c r="B76" s="8" t="n">
        <v>37992</v>
      </c>
      <c r="C76" s="8" t="n">
        <v>5076</v>
      </c>
      <c r="D76" s="8" t="n">
        <f aca="false">B76-C76</f>
        <v>32916</v>
      </c>
      <c r="E76" s="9" t="n">
        <f aca="false">IF(B76=0,"",C76/B76)</f>
        <v>0.133607075173721</v>
      </c>
      <c r="F76" s="8"/>
      <c r="G76" s="8" t="n">
        <v>13570</v>
      </c>
      <c r="H76" s="8" t="n">
        <v>24042</v>
      </c>
    </row>
    <row r="77" customFormat="false" ht="15" hidden="false" customHeight="true" outlineLevel="0" collapsed="false">
      <c r="A77" s="7" t="n">
        <v>36251</v>
      </c>
      <c r="B77" s="8" t="n">
        <v>35523</v>
      </c>
      <c r="C77" s="8" t="n">
        <v>4794</v>
      </c>
      <c r="D77" s="8" t="n">
        <f aca="false">B77-C77</f>
        <v>30729</v>
      </c>
      <c r="E77" s="9" t="n">
        <f aca="false">IF(B77=0,"",C77/B77)</f>
        <v>0.134954818005236</v>
      </c>
      <c r="F77" s="8"/>
      <c r="G77" s="8" t="n">
        <v>13457</v>
      </c>
      <c r="H77" s="8" t="n">
        <v>16486</v>
      </c>
    </row>
    <row r="78" customFormat="false" ht="15" hidden="false" customHeight="true" outlineLevel="0" collapsed="false">
      <c r="A78" s="7" t="n">
        <v>36281</v>
      </c>
      <c r="B78" s="8" t="n">
        <v>34976</v>
      </c>
      <c r="C78" s="8" t="n">
        <v>4665</v>
      </c>
      <c r="D78" s="8" t="n">
        <f aca="false">B78-C78</f>
        <v>30311</v>
      </c>
      <c r="E78" s="9" t="n">
        <f aca="false">IF(B78=0,"",C78/B78)</f>
        <v>0.133377172918573</v>
      </c>
      <c r="F78" s="8"/>
      <c r="G78" s="8" t="n">
        <v>13492</v>
      </c>
      <c r="H78" s="8" t="n">
        <v>16479</v>
      </c>
    </row>
    <row r="79" customFormat="false" ht="15" hidden="false" customHeight="true" outlineLevel="0" collapsed="false">
      <c r="A79" s="7" t="n">
        <v>36312</v>
      </c>
      <c r="B79" s="8" t="n">
        <v>34980</v>
      </c>
      <c r="C79" s="8" t="n">
        <v>4668</v>
      </c>
      <c r="D79" s="8" t="n">
        <f aca="false">B79-C79</f>
        <v>30312</v>
      </c>
      <c r="E79" s="9" t="n">
        <f aca="false">IF(B79=0,"",C79/B79)</f>
        <v>0.133447684391081</v>
      </c>
      <c r="F79" s="8"/>
      <c r="G79" s="8" t="n">
        <v>13585</v>
      </c>
      <c r="H79" s="8" t="n">
        <v>24382</v>
      </c>
    </row>
    <row r="80" customFormat="false" ht="15" hidden="false" customHeight="true" outlineLevel="0" collapsed="false">
      <c r="A80" s="7" t="n">
        <v>36342</v>
      </c>
      <c r="B80" s="8" t="n">
        <v>35027</v>
      </c>
      <c r="C80" s="8" t="n">
        <v>4867</v>
      </c>
      <c r="D80" s="8" t="n">
        <f aca="false">B80-C80</f>
        <v>30160</v>
      </c>
      <c r="E80" s="9" t="n">
        <f aca="false">IF(B80=0,"",C80/B80)</f>
        <v>0.138949952893482</v>
      </c>
      <c r="F80" s="8"/>
      <c r="G80" s="8" t="n">
        <v>13446</v>
      </c>
      <c r="H80" s="8" t="n">
        <v>27107</v>
      </c>
    </row>
    <row r="81" customFormat="false" ht="15" hidden="false" customHeight="true" outlineLevel="0" collapsed="false">
      <c r="A81" s="7" t="n">
        <v>36373</v>
      </c>
      <c r="B81" s="8" t="n">
        <v>34586</v>
      </c>
      <c r="C81" s="8" t="n">
        <v>4609</v>
      </c>
      <c r="D81" s="8" t="n">
        <f aca="false">B81-C81</f>
        <v>29977</v>
      </c>
      <c r="E81" s="9" t="n">
        <f aca="false">IF(B81=0,"",C81/B81)</f>
        <v>0.133262013531487</v>
      </c>
      <c r="F81" s="8"/>
      <c r="G81" s="8" t="n">
        <v>13615</v>
      </c>
      <c r="H81" s="8" t="n">
        <v>19090</v>
      </c>
    </row>
    <row r="82" customFormat="false" ht="15" hidden="false" customHeight="true" outlineLevel="0" collapsed="false">
      <c r="A82" s="7" t="n">
        <v>36404</v>
      </c>
      <c r="B82" s="8" t="n">
        <v>34161</v>
      </c>
      <c r="C82" s="8" t="n">
        <v>4360</v>
      </c>
      <c r="D82" s="8" t="n">
        <f aca="false">B82-C82</f>
        <v>29801</v>
      </c>
      <c r="E82" s="9" t="n">
        <f aca="false">IF(B82=0,"",C82/B82)</f>
        <v>0.127630924153274</v>
      </c>
      <c r="F82" s="8"/>
      <c r="G82" s="8" t="n">
        <v>13884</v>
      </c>
      <c r="H82" s="8" t="n">
        <v>19100</v>
      </c>
    </row>
    <row r="83" customFormat="false" ht="15" hidden="false" customHeight="true" outlineLevel="0" collapsed="false">
      <c r="A83" s="7" t="n">
        <v>36434</v>
      </c>
      <c r="B83" s="8" t="n">
        <v>32512</v>
      </c>
      <c r="C83" s="8" t="n">
        <v>4318</v>
      </c>
      <c r="D83" s="8" t="n">
        <f aca="false">B83-C83</f>
        <v>28194</v>
      </c>
      <c r="E83" s="9" t="n">
        <f aca="false">IF(B83=0,"",C83/B83)</f>
        <v>0.1328125</v>
      </c>
      <c r="F83" s="8"/>
      <c r="G83" s="8" t="n">
        <v>14432</v>
      </c>
      <c r="H83" s="8" t="n">
        <v>20372</v>
      </c>
    </row>
    <row r="84" customFormat="false" ht="15" hidden="false" customHeight="true" outlineLevel="0" collapsed="false">
      <c r="A84" s="7" t="n">
        <v>36465</v>
      </c>
      <c r="B84" s="8" t="n">
        <v>32703</v>
      </c>
      <c r="C84" s="8" t="n">
        <v>4418</v>
      </c>
      <c r="D84" s="8" t="n">
        <f aca="false">B84-C84</f>
        <v>28285</v>
      </c>
      <c r="E84" s="9" t="n">
        <f aca="false">IF(B84=0,"",C84/B84)</f>
        <v>0.135094639635507</v>
      </c>
      <c r="F84" s="8"/>
      <c r="G84" s="8" t="n">
        <v>13890</v>
      </c>
      <c r="H84" s="8" t="n">
        <v>24113</v>
      </c>
    </row>
    <row r="85" customFormat="false" ht="15" hidden="false" customHeight="true" outlineLevel="0" collapsed="false">
      <c r="A85" s="7" t="n">
        <v>36495</v>
      </c>
      <c r="B85" s="8" t="n">
        <v>34293</v>
      </c>
      <c r="C85" s="8" t="n">
        <v>4338</v>
      </c>
      <c r="D85" s="8" t="n">
        <f aca="false">B85-C85</f>
        <v>29955</v>
      </c>
      <c r="E85" s="9" t="n">
        <f aca="false">IF(B85=0,"",C85/B85)</f>
        <v>0.126498119149681</v>
      </c>
      <c r="F85" s="8"/>
      <c r="G85" s="8" t="n">
        <v>14172</v>
      </c>
      <c r="H85" s="8" t="n">
        <v>24961</v>
      </c>
    </row>
    <row r="86" customFormat="false" ht="15" hidden="false" customHeight="true" outlineLevel="0" collapsed="false">
      <c r="A86" s="7" t="n">
        <v>36526</v>
      </c>
      <c r="B86" s="8" t="n">
        <v>32449</v>
      </c>
      <c r="C86" s="8" t="n">
        <v>4700</v>
      </c>
      <c r="D86" s="8" t="n">
        <f aca="false">B86-C86</f>
        <v>27749</v>
      </c>
      <c r="E86" s="9" t="n">
        <f aca="false">IF(B86=0,"",C86/B86)</f>
        <v>0.144842676199575</v>
      </c>
      <c r="F86" s="8"/>
      <c r="G86" s="8" t="n">
        <v>14390</v>
      </c>
      <c r="H86" s="8" t="n">
        <v>23767</v>
      </c>
    </row>
    <row r="87" customFormat="false" ht="15" hidden="false" customHeight="true" outlineLevel="0" collapsed="false">
      <c r="A87" s="7" t="n">
        <v>36557</v>
      </c>
      <c r="B87" s="8" t="n">
        <v>35742</v>
      </c>
      <c r="C87" s="8" t="n">
        <v>4655</v>
      </c>
      <c r="D87" s="8" t="n">
        <f aca="false">B87-C87</f>
        <v>31087</v>
      </c>
      <c r="E87" s="9" t="n">
        <f aca="false">IF(B87=0,"",C87/B87)</f>
        <v>0.130238934586761</v>
      </c>
      <c r="F87" s="8"/>
      <c r="G87" s="8" t="n">
        <v>14366</v>
      </c>
      <c r="H87" s="8" t="n">
        <v>28911</v>
      </c>
    </row>
    <row r="88" customFormat="false" ht="15" hidden="false" customHeight="true" outlineLevel="0" collapsed="false">
      <c r="A88" s="7" t="n">
        <v>36586</v>
      </c>
      <c r="B88" s="8" t="n">
        <v>36433</v>
      </c>
      <c r="C88" s="8" t="n">
        <v>4757</v>
      </c>
      <c r="D88" s="8" t="n">
        <f aca="false">B88-C88</f>
        <v>31676</v>
      </c>
      <c r="E88" s="9" t="n">
        <f aca="false">IF(B88=0,"",C88/B88)</f>
        <v>0.130568440699366</v>
      </c>
      <c r="F88" s="8"/>
      <c r="G88" s="8" t="n">
        <v>14859</v>
      </c>
      <c r="H88" s="8" t="n">
        <v>27341</v>
      </c>
    </row>
    <row r="89" customFormat="false" ht="15" hidden="false" customHeight="true" outlineLevel="0" collapsed="false">
      <c r="A89" s="7" t="n">
        <v>36617</v>
      </c>
      <c r="B89" s="8" t="n">
        <v>36553</v>
      </c>
      <c r="C89" s="8" t="n">
        <v>5226</v>
      </c>
      <c r="D89" s="8" t="n">
        <f aca="false">B89-C89</f>
        <v>31327</v>
      </c>
      <c r="E89" s="9" t="n">
        <f aca="false">IF(B89=0,"",C89/B89)</f>
        <v>0.142970481219052</v>
      </c>
      <c r="F89" s="8"/>
      <c r="G89" s="8" t="n">
        <v>14728</v>
      </c>
      <c r="H89" s="8" t="n">
        <v>26305</v>
      </c>
    </row>
    <row r="90" customFormat="false" ht="15" hidden="false" customHeight="true" outlineLevel="0" collapsed="false">
      <c r="A90" s="7" t="n">
        <v>36647</v>
      </c>
      <c r="B90" s="8" t="n">
        <v>39979</v>
      </c>
      <c r="C90" s="8" t="n">
        <v>5216</v>
      </c>
      <c r="D90" s="8" t="n">
        <f aca="false">B90-C90</f>
        <v>34763</v>
      </c>
      <c r="E90" s="9" t="n">
        <f aca="false">IF(B90=0,"",C90/B90)</f>
        <v>0.130468495960379</v>
      </c>
      <c r="F90" s="8"/>
      <c r="G90" s="8" t="n">
        <v>14732</v>
      </c>
      <c r="H90" s="8" t="n">
        <v>27968</v>
      </c>
    </row>
    <row r="91" customFormat="false" ht="15" hidden="false" customHeight="true" outlineLevel="0" collapsed="false">
      <c r="A91" s="7" t="n">
        <v>36678</v>
      </c>
      <c r="B91" s="8" t="n">
        <v>38449</v>
      </c>
      <c r="C91" s="8" t="n">
        <v>6255</v>
      </c>
      <c r="D91" s="8" t="n">
        <f aca="false">B91-C91</f>
        <v>32194</v>
      </c>
      <c r="E91" s="9" t="n">
        <f aca="false">IF(B91=0,"",C91/B91)</f>
        <v>0.162683034669302</v>
      </c>
      <c r="F91" s="8"/>
      <c r="G91" s="8" t="n">
        <v>14259</v>
      </c>
      <c r="H91" s="8" t="n">
        <v>24852</v>
      </c>
    </row>
    <row r="92" customFormat="false" ht="15" hidden="false" customHeight="true" outlineLevel="0" collapsed="false">
      <c r="A92" s="7" t="n">
        <v>36708</v>
      </c>
      <c r="B92" s="8" t="n">
        <v>37295</v>
      </c>
      <c r="C92" s="8" t="n">
        <v>6386</v>
      </c>
      <c r="D92" s="8" t="n">
        <f aca="false">B92-C92</f>
        <v>30909</v>
      </c>
      <c r="E92" s="9" t="n">
        <f aca="false">IF(B92=0,"",C92/B92)</f>
        <v>0.171229387317335</v>
      </c>
      <c r="F92" s="8"/>
      <c r="G92" s="8" t="n">
        <v>14497</v>
      </c>
      <c r="H92" s="8" t="n">
        <v>30455</v>
      </c>
    </row>
    <row r="93" customFormat="false" ht="15" hidden="false" customHeight="true" outlineLevel="0" collapsed="false">
      <c r="A93" s="7" t="n">
        <v>36739</v>
      </c>
      <c r="B93" s="8" t="n">
        <v>38617</v>
      </c>
      <c r="C93" s="8" t="n">
        <v>6795</v>
      </c>
      <c r="D93" s="8" t="n">
        <f aca="false">B93-C93</f>
        <v>31822</v>
      </c>
      <c r="E93" s="9" t="n">
        <f aca="false">IF(B93=0,"",C93/B93)</f>
        <v>0.175958774632934</v>
      </c>
      <c r="F93" s="8"/>
      <c r="G93" s="8" t="n">
        <v>14899</v>
      </c>
      <c r="H93" s="8" t="n">
        <v>32121</v>
      </c>
    </row>
    <row r="94" customFormat="false" ht="15" hidden="false" customHeight="true" outlineLevel="0" collapsed="false">
      <c r="A94" s="7" t="n">
        <v>36770</v>
      </c>
      <c r="B94" s="8" t="n">
        <v>38456</v>
      </c>
      <c r="C94" s="8" t="n">
        <v>7152</v>
      </c>
      <c r="D94" s="8" t="n">
        <f aca="false">B94-C94</f>
        <v>31304</v>
      </c>
      <c r="E94" s="9" t="n">
        <f aca="false">IF(B94=0,"",C94/B94)</f>
        <v>0.185978780944456</v>
      </c>
      <c r="F94" s="8"/>
      <c r="G94" s="8" t="n">
        <v>14958</v>
      </c>
      <c r="H94" s="8" t="n">
        <v>32482</v>
      </c>
    </row>
    <row r="95" customFormat="false" ht="15" hidden="false" customHeight="true" outlineLevel="0" collapsed="false">
      <c r="A95" s="7" t="n">
        <v>36800</v>
      </c>
      <c r="B95" s="8" t="n">
        <v>39157</v>
      </c>
      <c r="C95" s="8" t="n">
        <v>7884</v>
      </c>
      <c r="D95" s="8" t="n">
        <f aca="false">B95-C95</f>
        <v>31273</v>
      </c>
      <c r="E95" s="9" t="n">
        <f aca="false">IF(B95=0,"",C95/B95)</f>
        <v>0.20134331026381</v>
      </c>
      <c r="F95" s="8"/>
      <c r="G95" s="8" t="n">
        <v>15103</v>
      </c>
      <c r="H95" s="8" t="n">
        <v>33724</v>
      </c>
    </row>
    <row r="96" customFormat="false" ht="15" hidden="false" customHeight="true" outlineLevel="0" collapsed="false">
      <c r="A96" s="7" t="n">
        <v>36831</v>
      </c>
      <c r="B96" s="8" t="n">
        <v>39100</v>
      </c>
      <c r="C96" s="8" t="n">
        <v>8436</v>
      </c>
      <c r="D96" s="8" t="n">
        <f aca="false">B96-C96</f>
        <v>30664</v>
      </c>
      <c r="E96" s="9" t="n">
        <f aca="false">IF(B96=0,"",C96/B96)</f>
        <v>0.215754475703325</v>
      </c>
      <c r="F96" s="8"/>
      <c r="G96" s="8" t="n">
        <v>15647</v>
      </c>
      <c r="H96" s="8" t="n">
        <v>35718</v>
      </c>
    </row>
    <row r="97" customFormat="false" ht="15" hidden="false" customHeight="true" outlineLevel="0" collapsed="false">
      <c r="A97" s="7" t="n">
        <v>36861</v>
      </c>
      <c r="B97" s="8" t="n">
        <v>38470</v>
      </c>
      <c r="C97" s="8" t="n">
        <v>8582</v>
      </c>
      <c r="D97" s="8" t="n">
        <f aca="false">B97-C97</f>
        <v>29888</v>
      </c>
      <c r="E97" s="9" t="n">
        <f aca="false">IF(B97=0,"",C97/B97)</f>
        <v>0.223082921757213</v>
      </c>
      <c r="F97" s="8"/>
      <c r="G97" s="8" t="n">
        <v>15675</v>
      </c>
      <c r="H97" s="8" t="n">
        <v>28131</v>
      </c>
    </row>
    <row r="98" customFormat="false" ht="15" hidden="false" customHeight="true" outlineLevel="0" collapsed="false">
      <c r="A98" s="7" t="n">
        <v>36892</v>
      </c>
      <c r="B98" s="8" t="n">
        <v>43224</v>
      </c>
      <c r="C98" s="8" t="n">
        <v>10233</v>
      </c>
      <c r="D98" s="8" t="n">
        <f aca="false">B98-C98</f>
        <v>32991</v>
      </c>
      <c r="E98" s="9" t="n">
        <f aca="false">IF(B98=0,"",C98/B98)</f>
        <v>0.236743475846752</v>
      </c>
      <c r="F98" s="8"/>
      <c r="G98" s="8" t="n">
        <v>15809</v>
      </c>
      <c r="H98" s="8" t="n">
        <v>21947</v>
      </c>
    </row>
    <row r="99" customFormat="false" ht="15" hidden="false" customHeight="true" outlineLevel="0" collapsed="false">
      <c r="A99" s="7" t="n">
        <v>36923</v>
      </c>
      <c r="B99" s="8" t="n">
        <v>40064</v>
      </c>
      <c r="C99" s="8" t="n">
        <v>8717</v>
      </c>
      <c r="D99" s="8" t="n">
        <f aca="false">B99-C99</f>
        <v>31347</v>
      </c>
      <c r="E99" s="9" t="n">
        <f aca="false">IF(B99=0,"",C99/B99)</f>
        <v>0.217576876996805</v>
      </c>
      <c r="F99" s="8"/>
      <c r="G99" s="8" t="n">
        <v>16066</v>
      </c>
      <c r="H99" s="8" t="n">
        <v>20149</v>
      </c>
    </row>
    <row r="100" customFormat="false" ht="15" hidden="false" customHeight="true" outlineLevel="0" collapsed="false">
      <c r="A100" s="7" t="n">
        <v>36951</v>
      </c>
      <c r="B100" s="8" t="n">
        <v>42465</v>
      </c>
      <c r="C100" s="8" t="n">
        <v>8479</v>
      </c>
      <c r="D100" s="8" t="n">
        <f aca="false">B100-C100</f>
        <v>33986</v>
      </c>
      <c r="E100" s="9" t="n">
        <f aca="false">IF(B100=0,"",C100/B100)</f>
        <v>0.199670316731426</v>
      </c>
      <c r="F100" s="8"/>
      <c r="G100" s="8" t="n">
        <v>16254</v>
      </c>
      <c r="H100" s="8" t="n">
        <v>25233</v>
      </c>
    </row>
    <row r="101" customFormat="false" ht="15" hidden="false" customHeight="true" outlineLevel="0" collapsed="false">
      <c r="A101" s="7" t="n">
        <v>36982</v>
      </c>
      <c r="B101" s="8" t="n">
        <v>40776</v>
      </c>
      <c r="C101" s="8" t="n">
        <v>7369</v>
      </c>
      <c r="D101" s="8" t="n">
        <f aca="false">B101-C101</f>
        <v>33407</v>
      </c>
      <c r="E101" s="9" t="n">
        <f aca="false">IF(B101=0,"",C101/B101)</f>
        <v>0.180719050421817</v>
      </c>
      <c r="F101" s="8"/>
      <c r="G101" s="8" t="n">
        <v>17002</v>
      </c>
      <c r="H101" s="8" t="n">
        <v>26540</v>
      </c>
    </row>
    <row r="102" customFormat="false" ht="15" hidden="false" customHeight="true" outlineLevel="0" collapsed="false">
      <c r="A102" s="7" t="n">
        <v>37012</v>
      </c>
      <c r="B102" s="8" t="n">
        <v>38921</v>
      </c>
      <c r="C102" s="8" t="n">
        <v>6064</v>
      </c>
      <c r="D102" s="8" t="n">
        <f aca="false">B102-C102</f>
        <v>32857</v>
      </c>
      <c r="E102" s="9" t="n">
        <f aca="false">IF(B102=0,"",C102/B102)</f>
        <v>0.155802779990237</v>
      </c>
      <c r="F102" s="8"/>
      <c r="G102" s="8" t="n">
        <v>16432</v>
      </c>
      <c r="H102" s="8" t="n">
        <v>31356</v>
      </c>
    </row>
    <row r="103" customFormat="false" ht="15" hidden="false" customHeight="true" outlineLevel="0" collapsed="false">
      <c r="A103" s="7" t="n">
        <v>37043</v>
      </c>
      <c r="B103" s="8" t="n">
        <v>40082</v>
      </c>
      <c r="C103" s="8" t="n">
        <v>6006</v>
      </c>
      <c r="D103" s="8" t="n">
        <f aca="false">B103-C103</f>
        <v>34076</v>
      </c>
      <c r="E103" s="9" t="n">
        <f aca="false">IF(B103=0,"",C103/B103)</f>
        <v>0.14984282221446</v>
      </c>
      <c r="F103" s="8"/>
      <c r="G103" s="8" t="n">
        <v>16231</v>
      </c>
      <c r="H103" s="8" t="n">
        <v>34680</v>
      </c>
    </row>
    <row r="104" customFormat="false" ht="15" hidden="false" customHeight="true" outlineLevel="0" collapsed="false">
      <c r="A104" s="7" t="n">
        <v>37073</v>
      </c>
      <c r="B104" s="8" t="n">
        <v>39336</v>
      </c>
      <c r="C104" s="8" t="n">
        <v>5635</v>
      </c>
      <c r="D104" s="8" t="n">
        <f aca="false">B104-C104</f>
        <v>33701</v>
      </c>
      <c r="E104" s="9" t="n">
        <f aca="false">IF(B104=0,"",C104/B104)</f>
        <v>0.143252999796624</v>
      </c>
      <c r="F104" s="8"/>
      <c r="G104" s="8" t="n">
        <v>16117</v>
      </c>
      <c r="H104" s="8" t="n">
        <v>32544</v>
      </c>
    </row>
    <row r="105" customFormat="false" ht="15" hidden="false" customHeight="true" outlineLevel="0" collapsed="false">
      <c r="A105" s="7" t="n">
        <v>37104</v>
      </c>
      <c r="B105" s="8" t="n">
        <v>38439</v>
      </c>
      <c r="C105" s="8" t="n">
        <v>5521</v>
      </c>
      <c r="D105" s="8" t="n">
        <f aca="false">B105-C105</f>
        <v>32918</v>
      </c>
      <c r="E105" s="9" t="n">
        <f aca="false">IF(B105=0,"",C105/B105)</f>
        <v>0.143630167278025</v>
      </c>
      <c r="F105" s="8"/>
      <c r="G105" s="8" t="n">
        <v>15644</v>
      </c>
      <c r="H105" s="8" t="n">
        <v>33929</v>
      </c>
    </row>
    <row r="106" customFormat="false" ht="15" hidden="false" customHeight="true" outlineLevel="0" collapsed="false">
      <c r="A106" s="7" t="n">
        <v>37135</v>
      </c>
      <c r="B106" s="8" t="n">
        <v>38751</v>
      </c>
      <c r="C106" s="8" t="n">
        <v>5932</v>
      </c>
      <c r="D106" s="8" t="n">
        <f aca="false">B106-C106</f>
        <v>32819</v>
      </c>
      <c r="E106" s="9" t="n">
        <f aca="false">IF(B106=0,"",C106/B106)</f>
        <v>0.15307992051818</v>
      </c>
      <c r="F106" s="8"/>
      <c r="G106" s="8" t="n">
        <v>15095</v>
      </c>
      <c r="H106" s="8" t="n">
        <v>32862</v>
      </c>
    </row>
    <row r="107" customFormat="false" ht="15" hidden="false" customHeight="true" outlineLevel="0" collapsed="false">
      <c r="A107" s="7" t="n">
        <v>37165</v>
      </c>
      <c r="B107" s="8" t="n">
        <v>34000</v>
      </c>
      <c r="C107" s="8" t="n">
        <v>3680</v>
      </c>
      <c r="D107" s="8" t="n">
        <f aca="false">B107-C107</f>
        <v>30320</v>
      </c>
      <c r="E107" s="9" t="n">
        <f aca="false">IF(B107=0,"",C107/B107)</f>
        <v>0.108235294117647</v>
      </c>
      <c r="F107" s="8"/>
      <c r="G107" s="8" t="n">
        <v>14734</v>
      </c>
      <c r="H107" s="8" t="n">
        <v>36404</v>
      </c>
    </row>
    <row r="108" customFormat="false" ht="15" hidden="false" customHeight="true" outlineLevel="0" collapsed="false">
      <c r="A108" s="7" t="n">
        <v>37196</v>
      </c>
      <c r="B108" s="8" t="n">
        <v>29466</v>
      </c>
      <c r="C108" s="8" t="n">
        <v>2754</v>
      </c>
      <c r="D108" s="8" t="n">
        <f aca="false">B108-C108</f>
        <v>26712</v>
      </c>
      <c r="E108" s="9" t="n">
        <f aca="false">IF(B108=0,"",C108/B108)</f>
        <v>0.0934636530238241</v>
      </c>
      <c r="F108" s="8"/>
      <c r="G108" s="8" t="n">
        <v>14802</v>
      </c>
      <c r="H108" s="8" t="n">
        <v>36581</v>
      </c>
    </row>
    <row r="109" customFormat="false" ht="15" hidden="false" customHeight="true" outlineLevel="0" collapsed="false">
      <c r="A109" s="7" t="n">
        <v>37226</v>
      </c>
      <c r="B109" s="8" t="n">
        <v>30083</v>
      </c>
      <c r="C109" s="8" t="n">
        <v>3159</v>
      </c>
      <c r="D109" s="8" t="n">
        <f aca="false">B109-C109</f>
        <v>26924</v>
      </c>
      <c r="E109" s="9" t="n">
        <f aca="false">IF(B109=0,"",C109/B109)</f>
        <v>0.105009473789183</v>
      </c>
      <c r="F109" s="8"/>
      <c r="G109" s="8" t="n">
        <v>14410</v>
      </c>
      <c r="H109" s="8" t="n">
        <v>43150</v>
      </c>
    </row>
    <row r="110" customFormat="false" ht="15" hidden="false" customHeight="true" outlineLevel="0" collapsed="false">
      <c r="A110" s="7" t="n">
        <v>37257</v>
      </c>
      <c r="B110" s="8" t="n">
        <v>28116</v>
      </c>
      <c r="C110" s="8" t="n">
        <v>2605</v>
      </c>
      <c r="D110" s="8" t="n">
        <f aca="false">B110-C110</f>
        <v>25511</v>
      </c>
      <c r="E110" s="9" t="n">
        <f aca="false">IF(B110=0,"",C110/B110)</f>
        <v>0.0926518708208849</v>
      </c>
      <c r="F110" s="8"/>
      <c r="G110" s="8" t="n">
        <v>14270</v>
      </c>
      <c r="H110" s="8" t="n">
        <v>42407</v>
      </c>
    </row>
    <row r="111" customFormat="false" ht="15" hidden="false" customHeight="true" outlineLevel="0" collapsed="false">
      <c r="A111" s="7" t="n">
        <v>37288</v>
      </c>
      <c r="B111" s="8" t="n">
        <v>25816</v>
      </c>
      <c r="C111" s="8" t="n">
        <v>2495</v>
      </c>
      <c r="D111" s="8" t="n">
        <f aca="false">B111-C111</f>
        <v>23321</v>
      </c>
      <c r="E111" s="9" t="n">
        <f aca="false">IF(B111=0,"",C111/B111)</f>
        <v>0.0966454911682678</v>
      </c>
      <c r="F111" s="8"/>
      <c r="G111" s="8" t="n">
        <v>13821</v>
      </c>
      <c r="H111" s="8" t="n">
        <v>40693</v>
      </c>
    </row>
    <row r="112" customFormat="false" ht="15" hidden="false" customHeight="true" outlineLevel="0" collapsed="false">
      <c r="A112" s="7" t="n">
        <v>37316</v>
      </c>
      <c r="B112" s="8" t="n">
        <v>24835</v>
      </c>
      <c r="C112" s="8" t="n">
        <v>2309</v>
      </c>
      <c r="D112" s="8" t="n">
        <f aca="false">B112-C112</f>
        <v>22526</v>
      </c>
      <c r="E112" s="9" t="n">
        <f aca="false">IF(B112=0,"",C112/B112)</f>
        <v>0.0929736259311456</v>
      </c>
      <c r="F112" s="8"/>
      <c r="G112" s="8" t="n">
        <v>13408</v>
      </c>
      <c r="H112" s="8" t="n">
        <v>38707</v>
      </c>
    </row>
    <row r="113" customFormat="false" ht="15" hidden="false" customHeight="true" outlineLevel="0" collapsed="false">
      <c r="A113" s="7" t="n">
        <v>37347</v>
      </c>
      <c r="B113" s="8" t="n">
        <v>24301</v>
      </c>
      <c r="C113" s="8" t="n">
        <v>2233</v>
      </c>
      <c r="D113" s="8" t="n">
        <f aca="false">B113-C113</f>
        <v>22068</v>
      </c>
      <c r="E113" s="9" t="n">
        <f aca="false">IF(B113=0,"",C113/B113)</f>
        <v>0.0918892226657339</v>
      </c>
      <c r="F113" s="8"/>
      <c r="G113" s="8" t="n">
        <v>12490</v>
      </c>
      <c r="H113" s="8" t="n">
        <v>36754</v>
      </c>
    </row>
    <row r="114" customFormat="false" ht="15" hidden="false" customHeight="true" outlineLevel="0" collapsed="false">
      <c r="A114" s="7" t="n">
        <v>37377</v>
      </c>
      <c r="B114" s="8" t="n">
        <v>23650</v>
      </c>
      <c r="C114" s="8" t="n">
        <v>2315</v>
      </c>
      <c r="D114" s="8" t="n">
        <f aca="false">B114-C114</f>
        <v>21335</v>
      </c>
      <c r="E114" s="9" t="n">
        <f aca="false">IF(B114=0,"",C114/B114)</f>
        <v>0.0978858350951374</v>
      </c>
      <c r="F114" s="8"/>
      <c r="G114" s="8" t="n">
        <v>12200</v>
      </c>
      <c r="H114" s="8" t="n">
        <v>33307</v>
      </c>
    </row>
    <row r="115" customFormat="false" ht="15" hidden="false" customHeight="true" outlineLevel="0" collapsed="false">
      <c r="A115" s="7" t="n">
        <v>37408</v>
      </c>
      <c r="B115" s="8" t="n">
        <v>22981</v>
      </c>
      <c r="C115" s="8" t="n">
        <v>1927</v>
      </c>
      <c r="D115" s="8" t="n">
        <f aca="false">B115-C115</f>
        <v>21054</v>
      </c>
      <c r="E115" s="9" t="n">
        <f aca="false">IF(B115=0,"",C115/B115)</f>
        <v>0.0838518776380488</v>
      </c>
      <c r="F115" s="8"/>
      <c r="G115" s="8" t="n">
        <v>11844</v>
      </c>
      <c r="H115" s="8" t="n">
        <v>29911</v>
      </c>
    </row>
    <row r="116" customFormat="false" ht="15" hidden="false" customHeight="true" outlineLevel="0" collapsed="false">
      <c r="A116" s="7" t="n">
        <v>37438</v>
      </c>
      <c r="B116" s="8" t="n">
        <v>21868</v>
      </c>
      <c r="C116" s="8" t="n">
        <v>1885</v>
      </c>
      <c r="D116" s="8" t="n">
        <f aca="false">B116-C116</f>
        <v>19983</v>
      </c>
      <c r="E116" s="9" t="n">
        <f aca="false">IF(B116=0,"",C116/B116)</f>
        <v>0.0861990122553503</v>
      </c>
      <c r="F116" s="8"/>
      <c r="G116" s="8" t="n">
        <v>10717</v>
      </c>
      <c r="H116" s="8" t="n">
        <v>29958</v>
      </c>
    </row>
    <row r="117" customFormat="false" ht="15" hidden="false" customHeight="true" outlineLevel="0" collapsed="false">
      <c r="A117" s="7" t="n">
        <v>37469</v>
      </c>
      <c r="B117" s="8" t="n">
        <v>20733</v>
      </c>
      <c r="C117" s="8" t="n">
        <v>1702</v>
      </c>
      <c r="D117" s="8" t="n">
        <f aca="false">B117-C117</f>
        <v>19031</v>
      </c>
      <c r="E117" s="9" t="n">
        <f aca="false">IF(B117=0,"",C117/B117)</f>
        <v>0.082091351950996</v>
      </c>
      <c r="F117" s="8"/>
      <c r="G117" s="8" t="n">
        <v>10937</v>
      </c>
      <c r="H117" s="8" t="n">
        <v>27585</v>
      </c>
    </row>
    <row r="118" customFormat="false" ht="15" hidden="false" customHeight="true" outlineLevel="0" collapsed="false">
      <c r="A118" s="7" t="n">
        <v>37500</v>
      </c>
      <c r="B118" s="8" t="n">
        <v>20028</v>
      </c>
      <c r="C118" s="8" t="n">
        <v>1486</v>
      </c>
      <c r="D118" s="8" t="n">
        <f aca="false">B118-C118</f>
        <v>18542</v>
      </c>
      <c r="E118" s="9" t="n">
        <f aca="false">IF(B118=0,"",C118/B118)</f>
        <v>0.0741961254244058</v>
      </c>
      <c r="F118" s="8"/>
      <c r="G118" s="8" t="n">
        <v>11110</v>
      </c>
      <c r="H118" s="8" t="n">
        <v>26442</v>
      </c>
    </row>
    <row r="119" customFormat="false" ht="15" hidden="false" customHeight="true" outlineLevel="0" collapsed="false">
      <c r="A119" s="7" t="n">
        <v>37530</v>
      </c>
      <c r="B119" s="8" t="n">
        <v>20691</v>
      </c>
      <c r="C119" s="8" t="n">
        <v>1486</v>
      </c>
      <c r="D119" s="8" t="n">
        <f aca="false">B119-C119</f>
        <v>19205</v>
      </c>
      <c r="E119" s="9" t="n">
        <f aca="false">IF(B119=0,"",C119/B119)</f>
        <v>0.0718186651201005</v>
      </c>
      <c r="F119" s="8"/>
      <c r="G119" s="8" t="n">
        <v>11050</v>
      </c>
      <c r="H119" s="8" t="n">
        <v>28820</v>
      </c>
    </row>
    <row r="120" customFormat="false" ht="15" hidden="false" customHeight="true" outlineLevel="0" collapsed="false">
      <c r="A120" s="7" t="n">
        <v>37561</v>
      </c>
      <c r="B120" s="8" t="n">
        <v>20804</v>
      </c>
      <c r="C120" s="8" t="n">
        <v>1375</v>
      </c>
      <c r="D120" s="8" t="n">
        <f aca="false">B120-C120</f>
        <v>19429</v>
      </c>
      <c r="E120" s="9" t="n">
        <f aca="false">IF(B120=0,"",C120/B120)</f>
        <v>0.0660930590271102</v>
      </c>
      <c r="F120" s="8"/>
      <c r="G120" s="8" t="n">
        <v>10987</v>
      </c>
      <c r="H120" s="8" t="n">
        <v>30746</v>
      </c>
    </row>
    <row r="121" customFormat="false" ht="15" hidden="false" customHeight="true" outlineLevel="0" collapsed="false">
      <c r="A121" s="7" t="n">
        <v>37591</v>
      </c>
      <c r="B121" s="8" t="n">
        <v>20214</v>
      </c>
      <c r="C121" s="8" t="n">
        <v>1408</v>
      </c>
      <c r="D121" s="8" t="n">
        <f aca="false">B121-C121</f>
        <v>18806</v>
      </c>
      <c r="E121" s="9" t="n">
        <f aca="false">IF(B121=0,"",C121/B121)</f>
        <v>0.0696546947660038</v>
      </c>
      <c r="F121" s="8"/>
      <c r="G121" s="8" t="n">
        <v>10846</v>
      </c>
      <c r="H121" s="8" t="n">
        <v>29428</v>
      </c>
    </row>
    <row r="122" customFormat="false" ht="15" hidden="false" customHeight="true" outlineLevel="0" collapsed="false">
      <c r="A122" s="7" t="n">
        <v>37622</v>
      </c>
      <c r="B122" s="8" t="n">
        <v>19598</v>
      </c>
      <c r="C122" s="8" t="n">
        <v>1403</v>
      </c>
      <c r="D122" s="8" t="n">
        <f aca="false">B122-C122</f>
        <v>18195</v>
      </c>
      <c r="E122" s="9" t="n">
        <f aca="false">IF(B122=0,"",C122/B122)</f>
        <v>0.0715889376466986</v>
      </c>
      <c r="F122" s="8"/>
      <c r="G122" s="8" t="n">
        <v>11620</v>
      </c>
      <c r="H122" s="8" t="n">
        <v>37189</v>
      </c>
    </row>
    <row r="123" customFormat="false" ht="15" hidden="false" customHeight="true" outlineLevel="0" collapsed="false">
      <c r="A123" s="7" t="n">
        <v>37653</v>
      </c>
      <c r="B123" s="8" t="n">
        <v>19754</v>
      </c>
      <c r="C123" s="8" t="n">
        <v>1243</v>
      </c>
      <c r="D123" s="8" t="n">
        <f aca="false">B123-C123</f>
        <v>18511</v>
      </c>
      <c r="E123" s="9" t="n">
        <f aca="false">IF(B123=0,"",C123/B123)</f>
        <v>0.0629239647666295</v>
      </c>
      <c r="F123" s="8"/>
      <c r="G123" s="8" t="n">
        <v>11851</v>
      </c>
      <c r="H123" s="8" t="n">
        <v>37657</v>
      </c>
    </row>
    <row r="124" customFormat="false" ht="15" hidden="false" customHeight="true" outlineLevel="0" collapsed="false">
      <c r="A124" s="7" t="n">
        <v>37681</v>
      </c>
      <c r="B124" s="8" t="n">
        <v>20723</v>
      </c>
      <c r="C124" s="8" t="n">
        <v>1249</v>
      </c>
      <c r="D124" s="8" t="n">
        <f aca="false">B124-C124</f>
        <v>19474</v>
      </c>
      <c r="E124" s="9" t="n">
        <f aca="false">IF(B124=0,"",C124/B124)</f>
        <v>0.0602711962553684</v>
      </c>
      <c r="F124" s="8"/>
      <c r="G124" s="8" t="n">
        <v>12186</v>
      </c>
      <c r="H124" s="8" t="n">
        <v>38673</v>
      </c>
    </row>
    <row r="125" customFormat="false" ht="15" hidden="false" customHeight="true" outlineLevel="0" collapsed="false">
      <c r="A125" s="7" t="n">
        <v>37712</v>
      </c>
      <c r="B125" s="8" t="n">
        <v>20541</v>
      </c>
      <c r="C125" s="8" t="n">
        <v>1249</v>
      </c>
      <c r="D125" s="8" t="n">
        <f aca="false">B125-C125</f>
        <v>19292</v>
      </c>
      <c r="E125" s="9" t="n">
        <f aca="false">IF(B125=0,"",C125/B125)</f>
        <v>0.0608052188306314</v>
      </c>
      <c r="F125" s="8"/>
      <c r="G125" s="8" t="n">
        <v>12458</v>
      </c>
      <c r="H125" s="8" t="n">
        <v>36901</v>
      </c>
    </row>
    <row r="126" customFormat="false" ht="15" hidden="false" customHeight="true" outlineLevel="0" collapsed="false">
      <c r="A126" s="7" t="n">
        <v>37742</v>
      </c>
      <c r="B126" s="8" t="n">
        <v>22072</v>
      </c>
      <c r="C126" s="8" t="n">
        <v>1209</v>
      </c>
      <c r="D126" s="8" t="n">
        <f aca="false">B126-C126</f>
        <v>20863</v>
      </c>
      <c r="E126" s="9" t="n">
        <f aca="false">IF(B126=0,"",C126/B126)</f>
        <v>0.0547752808988764</v>
      </c>
      <c r="F126" s="8"/>
      <c r="G126" s="8" t="n">
        <v>12404</v>
      </c>
      <c r="H126" s="8" t="n">
        <v>34038</v>
      </c>
    </row>
    <row r="127" customFormat="false" ht="15" hidden="false" customHeight="true" outlineLevel="0" collapsed="false">
      <c r="A127" s="7" t="n">
        <v>37773</v>
      </c>
      <c r="B127" s="8" t="n">
        <v>22403</v>
      </c>
      <c r="C127" s="8" t="n">
        <v>1225</v>
      </c>
      <c r="D127" s="8" t="n">
        <f aca="false">B127-C127</f>
        <v>21178</v>
      </c>
      <c r="E127" s="9" t="n">
        <f aca="false">IF(B127=0,"",C127/B127)</f>
        <v>0.0546801767620408</v>
      </c>
      <c r="F127" s="8"/>
      <c r="G127" s="8" t="n">
        <v>12186</v>
      </c>
      <c r="H127" s="8" t="n">
        <v>33203</v>
      </c>
    </row>
    <row r="128" customFormat="false" ht="15" hidden="false" customHeight="true" outlineLevel="0" collapsed="false">
      <c r="A128" s="7" t="n">
        <v>37803</v>
      </c>
      <c r="B128" s="8" t="n">
        <v>21444</v>
      </c>
      <c r="C128" s="8" t="n">
        <v>1198</v>
      </c>
      <c r="D128" s="8" t="n">
        <f aca="false">B128-C128</f>
        <v>20246</v>
      </c>
      <c r="E128" s="9" t="n">
        <f aca="false">IF(B128=0,"",C128/B128)</f>
        <v>0.0558664428278306</v>
      </c>
      <c r="F128" s="8"/>
      <c r="G128" s="8" t="n">
        <v>12917</v>
      </c>
      <c r="H128" s="8" t="n">
        <v>27318</v>
      </c>
    </row>
    <row r="129" customFormat="false" ht="15" hidden="false" customHeight="true" outlineLevel="0" collapsed="false">
      <c r="A129" s="7" t="n">
        <v>37834</v>
      </c>
      <c r="B129" s="8" t="n">
        <v>21517</v>
      </c>
      <c r="C129" s="8" t="n">
        <v>1195</v>
      </c>
      <c r="D129" s="8" t="n">
        <f aca="false">B129-C129</f>
        <v>20322</v>
      </c>
      <c r="E129" s="9" t="n">
        <f aca="false">IF(B129=0,"",C129/B129)</f>
        <v>0.0555374819909839</v>
      </c>
      <c r="F129" s="8"/>
      <c r="G129" s="8" t="n">
        <v>13723</v>
      </c>
      <c r="H129" s="8" t="n">
        <v>30661</v>
      </c>
    </row>
    <row r="130" customFormat="false" ht="15" hidden="false" customHeight="true" outlineLevel="0" collapsed="false">
      <c r="A130" s="7" t="n">
        <v>37865</v>
      </c>
      <c r="B130" s="8" t="n">
        <v>22317</v>
      </c>
      <c r="C130" s="8" t="n">
        <v>1434</v>
      </c>
      <c r="D130" s="8" t="n">
        <f aca="false">B130-C130</f>
        <v>20883</v>
      </c>
      <c r="E130" s="9" t="n">
        <f aca="false">IF(B130=0,"",C130/B130)</f>
        <v>0.0642559483801586</v>
      </c>
      <c r="F130" s="8"/>
      <c r="G130" s="8" t="n">
        <v>12051</v>
      </c>
      <c r="H130" s="8" t="n">
        <v>35058</v>
      </c>
    </row>
    <row r="131" customFormat="false" ht="15" hidden="false" customHeight="true" outlineLevel="0" collapsed="false">
      <c r="A131" s="7" t="n">
        <v>37895</v>
      </c>
      <c r="B131" s="8" t="n">
        <v>22797</v>
      </c>
      <c r="C131" s="8" t="n">
        <v>2167</v>
      </c>
      <c r="D131" s="8" t="n">
        <f aca="false">B131-C131</f>
        <v>20630</v>
      </c>
      <c r="E131" s="9" t="n">
        <f aca="false">IF(B131=0,"",C131/B131)</f>
        <v>0.095056367065842</v>
      </c>
      <c r="F131" s="8"/>
      <c r="G131" s="8" t="n">
        <v>12590</v>
      </c>
      <c r="H131" s="8" t="n">
        <v>31491</v>
      </c>
    </row>
    <row r="132" customFormat="false" ht="15" hidden="false" customHeight="true" outlineLevel="0" collapsed="false">
      <c r="A132" s="7" t="n">
        <v>37926</v>
      </c>
      <c r="B132" s="8" t="n">
        <v>21941</v>
      </c>
      <c r="C132" s="8" t="n">
        <v>1866</v>
      </c>
      <c r="D132" s="8" t="n">
        <f aca="false">B132-C132</f>
        <v>20075</v>
      </c>
      <c r="E132" s="9" t="n">
        <f aca="false">IF(B132=0,"",C132/B132)</f>
        <v>0.0850462604256871</v>
      </c>
      <c r="F132" s="8"/>
      <c r="G132" s="8" t="n">
        <v>11575</v>
      </c>
      <c r="H132" s="8" t="n">
        <v>28817</v>
      </c>
    </row>
    <row r="133" customFormat="false" ht="15" hidden="false" customHeight="true" outlineLevel="0" collapsed="false">
      <c r="A133" s="7" t="n">
        <v>37956</v>
      </c>
      <c r="B133" s="8" t="n">
        <v>21392</v>
      </c>
      <c r="C133" s="8" t="n">
        <v>1793</v>
      </c>
      <c r="D133" s="8" t="n">
        <f aca="false">B133-C133</f>
        <v>19599</v>
      </c>
      <c r="E133" s="9" t="n">
        <f aca="false">IF(B133=0,"",C133/B133)</f>
        <v>0.0838163799551234</v>
      </c>
      <c r="F133" s="8"/>
      <c r="G133" s="8" t="n">
        <v>12239</v>
      </c>
      <c r="H133" s="8" t="n">
        <v>33083</v>
      </c>
    </row>
    <row r="134" customFormat="false" ht="15" hidden="false" customHeight="true" outlineLevel="0" collapsed="false">
      <c r="A134" s="7" t="n">
        <v>37987</v>
      </c>
      <c r="B134" s="8" t="n">
        <v>21253</v>
      </c>
      <c r="C134" s="8" t="n">
        <v>1518</v>
      </c>
      <c r="D134" s="8" t="n">
        <f aca="false">B134-C134</f>
        <v>19735</v>
      </c>
      <c r="E134" s="9" t="n">
        <f aca="false">IF(B134=0,"",C134/B134)</f>
        <v>0.0714252105585094</v>
      </c>
      <c r="F134" s="8"/>
      <c r="G134" s="8" t="n">
        <v>12542</v>
      </c>
      <c r="H134" s="8" t="n">
        <v>34476</v>
      </c>
    </row>
    <row r="135" customFormat="false" ht="15" hidden="false" customHeight="true" outlineLevel="0" collapsed="false">
      <c r="A135" s="7" t="n">
        <v>38018</v>
      </c>
      <c r="B135" s="8" t="n">
        <v>22116</v>
      </c>
      <c r="C135" s="8" t="n">
        <v>2017</v>
      </c>
      <c r="D135" s="8" t="n">
        <f aca="false">B135-C135</f>
        <v>20099</v>
      </c>
      <c r="E135" s="9" t="n">
        <f aca="false">IF(B135=0,"",C135/B135)</f>
        <v>0.0912009404955688</v>
      </c>
      <c r="F135" s="8"/>
      <c r="G135" s="8" t="n">
        <v>10878</v>
      </c>
      <c r="H135" s="8" t="n">
        <v>27348</v>
      </c>
    </row>
    <row r="136" customFormat="false" ht="15" hidden="false" customHeight="true" outlineLevel="0" collapsed="false">
      <c r="A136" s="7" t="n">
        <v>38047</v>
      </c>
      <c r="B136" s="8" t="n">
        <v>21681</v>
      </c>
      <c r="C136" s="8" t="n">
        <v>2448</v>
      </c>
      <c r="D136" s="8" t="n">
        <f aca="false">B136-C136</f>
        <v>19233</v>
      </c>
      <c r="E136" s="9" t="n">
        <f aca="false">IF(B136=0,"",C136/B136)</f>
        <v>0.112909921129099</v>
      </c>
      <c r="F136" s="8"/>
      <c r="G136" s="8" t="n">
        <v>11036</v>
      </c>
      <c r="H136" s="8" t="n">
        <v>29157</v>
      </c>
    </row>
    <row r="137" customFormat="false" ht="15" hidden="false" customHeight="true" outlineLevel="0" collapsed="false">
      <c r="A137" s="7" t="n">
        <v>38078</v>
      </c>
      <c r="B137" s="8" t="n">
        <v>21351</v>
      </c>
      <c r="C137" s="8" t="n">
        <v>2394</v>
      </c>
      <c r="D137" s="8" t="n">
        <f aca="false">B137-C137</f>
        <v>18957</v>
      </c>
      <c r="E137" s="9" t="n">
        <f aca="false">IF(B137=0,"",C137/B137)</f>
        <v>0.112125895742588</v>
      </c>
      <c r="F137" s="8"/>
      <c r="G137" s="8" t="n">
        <v>10875</v>
      </c>
      <c r="H137" s="8" t="n">
        <v>26619</v>
      </c>
    </row>
    <row r="138" customFormat="false" ht="15" hidden="false" customHeight="true" outlineLevel="0" collapsed="false">
      <c r="A138" s="7" t="n">
        <v>38108</v>
      </c>
      <c r="B138" s="8" t="n">
        <v>22122</v>
      </c>
      <c r="C138" s="8" t="n">
        <v>2573</v>
      </c>
      <c r="D138" s="8" t="n">
        <f aca="false">B138-C138</f>
        <v>19549</v>
      </c>
      <c r="E138" s="9" t="n">
        <f aca="false">IF(B138=0,"",C138/B138)</f>
        <v>0.116309556098002</v>
      </c>
      <c r="F138" s="8"/>
      <c r="G138" s="8" t="n">
        <v>11724</v>
      </c>
      <c r="H138" s="8" t="n">
        <v>23458</v>
      </c>
    </row>
    <row r="139" customFormat="false" ht="15" hidden="false" customHeight="true" outlineLevel="0" collapsed="false">
      <c r="A139" s="7" t="n">
        <v>38139</v>
      </c>
      <c r="B139" s="8" t="n">
        <v>20483</v>
      </c>
      <c r="C139" s="8" t="n">
        <v>2564</v>
      </c>
      <c r="D139" s="8" t="n">
        <f aca="false">B139-C139</f>
        <v>17919</v>
      </c>
      <c r="E139" s="9" t="n">
        <f aca="false">IF(B139=0,"",C139/B139)</f>
        <v>0.125176976028902</v>
      </c>
      <c r="F139" s="8"/>
      <c r="G139" s="8" t="n">
        <v>13132</v>
      </c>
      <c r="H139" s="8" t="n">
        <v>22764</v>
      </c>
    </row>
    <row r="140" customFormat="false" ht="15" hidden="false" customHeight="true" outlineLevel="0" collapsed="false">
      <c r="A140" s="7" t="n">
        <v>38169</v>
      </c>
      <c r="B140" s="8" t="n">
        <v>21973</v>
      </c>
      <c r="C140" s="8" t="n">
        <v>2709</v>
      </c>
      <c r="D140" s="8" t="n">
        <f aca="false">B140-C140</f>
        <v>19264</v>
      </c>
      <c r="E140" s="9" t="n">
        <f aca="false">IF(B140=0,"",C140/B140)</f>
        <v>0.123287671232877</v>
      </c>
      <c r="F140" s="8"/>
      <c r="G140" s="8" t="n">
        <v>13741</v>
      </c>
      <c r="H140" s="8" t="n">
        <v>22991</v>
      </c>
    </row>
    <row r="141" customFormat="false" ht="15" hidden="false" customHeight="true" outlineLevel="0" collapsed="false">
      <c r="A141" s="7" t="n">
        <v>38200</v>
      </c>
      <c r="B141" s="8" t="n">
        <v>22525</v>
      </c>
      <c r="C141" s="8" t="n">
        <v>2871</v>
      </c>
      <c r="D141" s="8" t="n">
        <f aca="false">B141-C141</f>
        <v>19654</v>
      </c>
      <c r="E141" s="9" t="n">
        <f aca="false">IF(B141=0,"",C141/B141)</f>
        <v>0.127458379578246</v>
      </c>
      <c r="F141" s="8"/>
      <c r="G141" s="8" t="n">
        <v>12152</v>
      </c>
      <c r="H141" s="8" t="n">
        <v>28835</v>
      </c>
    </row>
    <row r="142" customFormat="false" ht="15" hidden="false" customHeight="true" outlineLevel="0" collapsed="false">
      <c r="A142" s="7" t="n">
        <v>38231</v>
      </c>
      <c r="B142" s="8" t="n">
        <v>23193</v>
      </c>
      <c r="C142" s="8" t="n">
        <v>3413</v>
      </c>
      <c r="D142" s="8" t="n">
        <f aca="false">B142-C142</f>
        <v>19780</v>
      </c>
      <c r="E142" s="9" t="n">
        <f aca="false">IF(B142=0,"",C142/B142)</f>
        <v>0.147156469624456</v>
      </c>
      <c r="F142" s="8"/>
      <c r="G142" s="8" t="n">
        <v>12690</v>
      </c>
      <c r="H142" s="8" t="n">
        <v>30686</v>
      </c>
    </row>
    <row r="143" customFormat="false" ht="15" hidden="false" customHeight="true" outlineLevel="0" collapsed="false">
      <c r="A143" s="7" t="n">
        <v>38261</v>
      </c>
      <c r="B143" s="8" t="n">
        <v>25459</v>
      </c>
      <c r="C143" s="8" t="n">
        <v>3308</v>
      </c>
      <c r="D143" s="8" t="n">
        <f aca="false">B143-C143</f>
        <v>22151</v>
      </c>
      <c r="E143" s="9" t="n">
        <f aca="false">IF(B143=0,"",C143/B143)</f>
        <v>0.129934404336384</v>
      </c>
      <c r="F143" s="8"/>
      <c r="G143" s="8" t="n">
        <v>12017</v>
      </c>
      <c r="H143" s="8" t="n">
        <v>29005</v>
      </c>
    </row>
    <row r="144" customFormat="false" ht="15" hidden="false" customHeight="true" outlineLevel="0" collapsed="false">
      <c r="A144" s="7" t="n">
        <v>38292</v>
      </c>
      <c r="B144" s="8" t="n">
        <v>27525</v>
      </c>
      <c r="C144" s="8" t="n">
        <v>3352</v>
      </c>
      <c r="D144" s="8" t="n">
        <f aca="false">B144-C144</f>
        <v>24173</v>
      </c>
      <c r="E144" s="9" t="n">
        <f aca="false">IF(B144=0,"",C144/B144)</f>
        <v>0.121780199818347</v>
      </c>
      <c r="F144" s="8"/>
      <c r="G144" s="8" t="n">
        <v>12316</v>
      </c>
      <c r="H144" s="8" t="n">
        <v>27838</v>
      </c>
    </row>
    <row r="145" customFormat="false" ht="15" hidden="false" customHeight="true" outlineLevel="0" collapsed="false">
      <c r="A145" s="7" t="n">
        <v>38322</v>
      </c>
      <c r="B145" s="8" t="n">
        <v>28119</v>
      </c>
      <c r="C145" s="8" t="n">
        <v>3909</v>
      </c>
      <c r="D145" s="8" t="n">
        <f aca="false">B145-C145</f>
        <v>24210</v>
      </c>
      <c r="E145" s="9" t="n">
        <f aca="false">IF(B145=0,"",C145/B145)</f>
        <v>0.139016323482343</v>
      </c>
      <c r="F145" s="8"/>
      <c r="G145" s="8" t="n">
        <v>11644</v>
      </c>
      <c r="H145" s="8" t="n">
        <v>27692</v>
      </c>
    </row>
    <row r="146" customFormat="false" ht="15" hidden="false" customHeight="true" outlineLevel="0" collapsed="false">
      <c r="A146" s="7" t="n">
        <v>38353</v>
      </c>
      <c r="B146" s="8" t="n">
        <v>27578</v>
      </c>
      <c r="C146" s="8" t="n">
        <v>4058</v>
      </c>
      <c r="D146" s="8" t="n">
        <f aca="false">B146-C146</f>
        <v>23520</v>
      </c>
      <c r="E146" s="9" t="n">
        <f aca="false">IF(B146=0,"",C146/B146)</f>
        <v>0.147146276017115</v>
      </c>
      <c r="F146" s="8"/>
      <c r="G146" s="8" t="n">
        <v>11751</v>
      </c>
      <c r="H146" s="8" t="n">
        <v>27503</v>
      </c>
    </row>
    <row r="147" customFormat="false" ht="15" hidden="false" customHeight="true" outlineLevel="0" collapsed="false">
      <c r="A147" s="7" t="n">
        <v>38384</v>
      </c>
      <c r="B147" s="8" t="n">
        <v>28016</v>
      </c>
      <c r="C147" s="8" t="n">
        <v>4438</v>
      </c>
      <c r="D147" s="8" t="n">
        <f aca="false">B147-C147</f>
        <v>23578</v>
      </c>
      <c r="E147" s="9" t="n">
        <f aca="false">IF(B147=0,"",C147/B147)</f>
        <v>0.158409480296973</v>
      </c>
      <c r="F147" s="8"/>
      <c r="G147" s="8" t="n">
        <v>13061</v>
      </c>
      <c r="H147" s="8" t="n">
        <v>26819</v>
      </c>
    </row>
    <row r="148" customFormat="false" ht="15" hidden="false" customHeight="true" outlineLevel="0" collapsed="false">
      <c r="A148" s="7" t="n">
        <v>38412</v>
      </c>
      <c r="B148" s="8" t="n">
        <v>28650</v>
      </c>
      <c r="C148" s="8" t="n">
        <v>4160</v>
      </c>
      <c r="D148" s="8" t="n">
        <f aca="false">B148-C148</f>
        <v>24490</v>
      </c>
      <c r="E148" s="9" t="n">
        <f aca="false">IF(B148=0,"",C148/B148)</f>
        <v>0.145200698080279</v>
      </c>
      <c r="F148" s="8"/>
      <c r="G148" s="8" t="n">
        <v>12371</v>
      </c>
      <c r="H148" s="8" t="n">
        <v>26365</v>
      </c>
    </row>
    <row r="149" customFormat="false" ht="15" hidden="false" customHeight="true" outlineLevel="0" collapsed="false">
      <c r="A149" s="7" t="n">
        <v>38443</v>
      </c>
      <c r="B149" s="8" t="n">
        <v>27939</v>
      </c>
      <c r="C149" s="8" t="n">
        <v>4107</v>
      </c>
      <c r="D149" s="8" t="n">
        <f aca="false">B149-C149</f>
        <v>23832</v>
      </c>
      <c r="E149" s="9" t="n">
        <f aca="false">IF(B149=0,"",C149/B149)</f>
        <v>0.146998818855363</v>
      </c>
      <c r="F149" s="8"/>
      <c r="G149" s="8" t="n">
        <v>12797</v>
      </c>
      <c r="H149" s="8" t="n">
        <v>28310</v>
      </c>
    </row>
    <row r="150" customFormat="false" ht="15" hidden="false" customHeight="true" outlineLevel="0" collapsed="false">
      <c r="A150" s="7" t="n">
        <v>38473</v>
      </c>
      <c r="B150" s="8" t="n">
        <v>27051</v>
      </c>
      <c r="C150" s="8" t="n">
        <v>3982</v>
      </c>
      <c r="D150" s="8" t="n">
        <f aca="false">B150-C150</f>
        <v>23069</v>
      </c>
      <c r="E150" s="9" t="n">
        <f aca="false">IF(B150=0,"",C150/B150)</f>
        <v>0.147203430557096</v>
      </c>
      <c r="F150" s="8"/>
      <c r="G150" s="8" t="n">
        <v>12840</v>
      </c>
      <c r="H150" s="8" t="n">
        <v>29436</v>
      </c>
    </row>
    <row r="151" customFormat="false" ht="15" hidden="false" customHeight="true" outlineLevel="0" collapsed="false">
      <c r="A151" s="7" t="n">
        <v>38504</v>
      </c>
      <c r="B151" s="8" t="n">
        <v>27548</v>
      </c>
      <c r="C151" s="8" t="n">
        <v>4322</v>
      </c>
      <c r="D151" s="8" t="n">
        <f aca="false">B151-C151</f>
        <v>23226</v>
      </c>
      <c r="E151" s="9" t="n">
        <f aca="false">IF(B151=0,"",C151/B151)</f>
        <v>0.156889792362422</v>
      </c>
      <c r="F151" s="8"/>
      <c r="G151" s="8" t="n">
        <v>12401</v>
      </c>
      <c r="H151" s="8" t="n">
        <v>29137</v>
      </c>
    </row>
    <row r="152" customFormat="false" ht="15" hidden="false" customHeight="true" outlineLevel="0" collapsed="false">
      <c r="A152" s="7" t="n">
        <v>38534</v>
      </c>
      <c r="B152" s="8" t="n">
        <v>27589</v>
      </c>
      <c r="C152" s="8" t="n">
        <v>3964</v>
      </c>
      <c r="D152" s="8" t="n">
        <f aca="false">B152-C152</f>
        <v>23625</v>
      </c>
      <c r="E152" s="9" t="n">
        <f aca="false">IF(B152=0,"",C152/B152)</f>
        <v>0.143680452354199</v>
      </c>
      <c r="F152" s="8"/>
      <c r="G152" s="8" t="n">
        <v>12575</v>
      </c>
      <c r="H152" s="8" t="n">
        <v>29529</v>
      </c>
    </row>
    <row r="153" customFormat="false" ht="15" hidden="false" customHeight="true" outlineLevel="0" collapsed="false">
      <c r="A153" s="7" t="n">
        <v>38565</v>
      </c>
      <c r="B153" s="8" t="n">
        <v>29024</v>
      </c>
      <c r="C153" s="8" t="n">
        <v>3802</v>
      </c>
      <c r="D153" s="8" t="n">
        <f aca="false">B153-C153</f>
        <v>25222</v>
      </c>
      <c r="E153" s="9" t="n">
        <f aca="false">IF(B153=0,"",C153/B153)</f>
        <v>0.130995038588754</v>
      </c>
      <c r="F153" s="8"/>
      <c r="G153" s="8" t="n">
        <v>12973</v>
      </c>
      <c r="H153" s="8" t="n">
        <v>29134</v>
      </c>
    </row>
    <row r="154" customFormat="false" ht="15" hidden="false" customHeight="true" outlineLevel="0" collapsed="false">
      <c r="A154" s="7" t="n">
        <v>38596</v>
      </c>
      <c r="B154" s="8" t="n">
        <v>29048</v>
      </c>
      <c r="C154" s="8" t="n">
        <v>3809</v>
      </c>
      <c r="D154" s="8" t="n">
        <f aca="false">B154-C154</f>
        <v>25239</v>
      </c>
      <c r="E154" s="9" t="n">
        <f aca="false">IF(B154=0,"",C154/B154)</f>
        <v>0.13112778848802</v>
      </c>
      <c r="F154" s="8"/>
      <c r="G154" s="8" t="n">
        <v>12994</v>
      </c>
      <c r="H154" s="8" t="n">
        <v>28936</v>
      </c>
    </row>
    <row r="155" customFormat="false" ht="15" hidden="false" customHeight="true" outlineLevel="0" collapsed="false">
      <c r="A155" s="7" t="n">
        <v>38626</v>
      </c>
      <c r="B155" s="8" t="n">
        <v>29294</v>
      </c>
      <c r="C155" s="8" t="n">
        <v>3926</v>
      </c>
      <c r="D155" s="8" t="n">
        <f aca="false">B155-C155</f>
        <v>25368</v>
      </c>
      <c r="E155" s="9" t="n">
        <f aca="false">IF(B155=0,"",C155/B155)</f>
        <v>0.134020618556701</v>
      </c>
      <c r="F155" s="8"/>
      <c r="G155" s="8" t="n">
        <v>13091</v>
      </c>
      <c r="H155" s="8" t="n">
        <v>30448</v>
      </c>
    </row>
    <row r="156" customFormat="false" ht="15" hidden="false" customHeight="true" outlineLevel="0" collapsed="false">
      <c r="A156" s="7" t="n">
        <v>38657</v>
      </c>
      <c r="B156" s="8" t="n">
        <v>29590</v>
      </c>
      <c r="C156" s="8" t="n">
        <v>3875</v>
      </c>
      <c r="D156" s="8" t="n">
        <f aca="false">B156-C156</f>
        <v>25715</v>
      </c>
      <c r="E156" s="9" t="n">
        <f aca="false">IF(B156=0,"",C156/B156)</f>
        <v>0.130956404190605</v>
      </c>
      <c r="F156" s="8"/>
      <c r="G156" s="8" t="n">
        <v>13277</v>
      </c>
      <c r="H156" s="8" t="n">
        <v>32013</v>
      </c>
    </row>
    <row r="157" customFormat="false" ht="15" hidden="false" customHeight="true" outlineLevel="0" collapsed="false">
      <c r="A157" s="7" t="n">
        <v>38687</v>
      </c>
      <c r="B157" s="8" t="n">
        <v>29672</v>
      </c>
      <c r="C157" s="8" t="n">
        <v>4092</v>
      </c>
      <c r="D157" s="8" t="n">
        <f aca="false">B157-C157</f>
        <v>25580</v>
      </c>
      <c r="E157" s="9" t="n">
        <f aca="false">IF(B157=0,"",C157/B157)</f>
        <v>0.137907791857644</v>
      </c>
      <c r="F157" s="8"/>
      <c r="G157" s="8" t="n">
        <v>13644</v>
      </c>
      <c r="H157" s="8" t="n">
        <v>31748</v>
      </c>
    </row>
    <row r="158" customFormat="false" ht="15" hidden="false" customHeight="true" outlineLevel="0" collapsed="false">
      <c r="A158" s="7" t="n">
        <v>38718</v>
      </c>
      <c r="B158" s="8" t="n">
        <v>29698</v>
      </c>
      <c r="C158" s="8" t="n">
        <v>3475</v>
      </c>
      <c r="D158" s="8" t="n">
        <f aca="false">B158-C158</f>
        <v>26223</v>
      </c>
      <c r="E158" s="9" t="n">
        <f aca="false">IF(B158=0,"",C158/B158)</f>
        <v>0.117011246548589</v>
      </c>
      <c r="F158" s="8"/>
      <c r="G158" s="8" t="n">
        <v>13691</v>
      </c>
      <c r="H158" s="8" t="n">
        <v>31412</v>
      </c>
    </row>
    <row r="159" customFormat="false" ht="15" hidden="false" customHeight="true" outlineLevel="0" collapsed="false">
      <c r="A159" s="7" t="n">
        <v>38749</v>
      </c>
      <c r="B159" s="8" t="n">
        <v>28900</v>
      </c>
      <c r="C159" s="8" t="n">
        <v>3915</v>
      </c>
      <c r="D159" s="8" t="n">
        <f aca="false">B159-C159</f>
        <v>24985</v>
      </c>
      <c r="E159" s="9" t="n">
        <f aca="false">IF(B159=0,"",C159/B159)</f>
        <v>0.135467128027682</v>
      </c>
      <c r="F159" s="8"/>
      <c r="G159" s="8" t="n">
        <v>13989</v>
      </c>
      <c r="H159" s="8" t="n">
        <v>32754</v>
      </c>
    </row>
    <row r="160" customFormat="false" ht="15" hidden="false" customHeight="true" outlineLevel="0" collapsed="false">
      <c r="A160" s="7" t="n">
        <v>38777</v>
      </c>
      <c r="B160" s="8" t="n">
        <v>30851</v>
      </c>
      <c r="C160" s="8" t="n">
        <v>3950</v>
      </c>
      <c r="D160" s="8" t="n">
        <f aca="false">B160-C160</f>
        <v>26901</v>
      </c>
      <c r="E160" s="9" t="n">
        <f aca="false">IF(B160=0,"",C160/B160)</f>
        <v>0.128034747658099</v>
      </c>
      <c r="F160" s="8"/>
      <c r="G160" s="8" t="n">
        <v>13800</v>
      </c>
      <c r="H160" s="8" t="n">
        <v>32962</v>
      </c>
    </row>
    <row r="161" customFormat="false" ht="15" hidden="false" customHeight="true" outlineLevel="0" collapsed="false">
      <c r="A161" s="7" t="n">
        <v>38808</v>
      </c>
      <c r="B161" s="8" t="n">
        <v>31862</v>
      </c>
      <c r="C161" s="8" t="n">
        <v>5087</v>
      </c>
      <c r="D161" s="8" t="n">
        <f aca="false">B161-C161</f>
        <v>26775</v>
      </c>
      <c r="E161" s="9" t="n">
        <f aca="false">IF(B161=0,"",C161/B161)</f>
        <v>0.159657271985437</v>
      </c>
      <c r="F161" s="8"/>
      <c r="G161" s="8" t="n">
        <v>13456</v>
      </c>
      <c r="H161" s="8" t="n">
        <v>31277</v>
      </c>
    </row>
    <row r="162" customFormat="false" ht="15" hidden="false" customHeight="true" outlineLevel="0" collapsed="false">
      <c r="A162" s="7" t="n">
        <v>38838</v>
      </c>
      <c r="B162" s="8" t="n">
        <v>31848</v>
      </c>
      <c r="C162" s="8" t="n">
        <v>3829</v>
      </c>
      <c r="D162" s="8" t="n">
        <f aca="false">B162-C162</f>
        <v>28019</v>
      </c>
      <c r="E162" s="9" t="n">
        <f aca="false">IF(B162=0,"",C162/B162)</f>
        <v>0.120227329816629</v>
      </c>
      <c r="F162" s="8"/>
      <c r="G162" s="8" t="n">
        <v>13453</v>
      </c>
      <c r="H162" s="8" t="n">
        <v>32185</v>
      </c>
    </row>
    <row r="163" customFormat="false" ht="15" hidden="false" customHeight="true" outlineLevel="0" collapsed="false">
      <c r="A163" s="7" t="n">
        <v>38869</v>
      </c>
      <c r="B163" s="8" t="n">
        <v>33010</v>
      </c>
      <c r="C163" s="8" t="n">
        <v>4772</v>
      </c>
      <c r="D163" s="8" t="n">
        <f aca="false">B163-C163</f>
        <v>28238</v>
      </c>
      <c r="E163" s="9" t="n">
        <f aca="false">IF(B163=0,"",C163/B163)</f>
        <v>0.144562253862466</v>
      </c>
      <c r="F163" s="8"/>
      <c r="G163" s="8" t="n">
        <v>14554</v>
      </c>
      <c r="H163" s="8" t="n">
        <v>33251</v>
      </c>
    </row>
    <row r="164" customFormat="false" ht="15" hidden="false" customHeight="true" outlineLevel="0" collapsed="false">
      <c r="A164" s="7" t="n">
        <v>38899</v>
      </c>
      <c r="B164" s="8" t="n">
        <v>32092</v>
      </c>
      <c r="C164" s="8" t="n">
        <v>4326</v>
      </c>
      <c r="D164" s="8" t="n">
        <f aca="false">B164-C164</f>
        <v>27766</v>
      </c>
      <c r="E164" s="9" t="n">
        <f aca="false">IF(B164=0,"",C164/B164)</f>
        <v>0.134799950143338</v>
      </c>
      <c r="F164" s="8"/>
      <c r="G164" s="8" t="n">
        <v>13913</v>
      </c>
      <c r="H164" s="8" t="n">
        <v>33838</v>
      </c>
    </row>
    <row r="165" customFormat="false" ht="15" hidden="false" customHeight="true" outlineLevel="0" collapsed="false">
      <c r="A165" s="7" t="n">
        <v>38930</v>
      </c>
      <c r="B165" s="8" t="n">
        <v>35881</v>
      </c>
      <c r="C165" s="8" t="n">
        <v>4294</v>
      </c>
      <c r="D165" s="8" t="n">
        <f aca="false">B165-C165</f>
        <v>31587</v>
      </c>
      <c r="E165" s="9" t="n">
        <f aca="false">IF(B165=0,"",C165/B165)</f>
        <v>0.119673364733424</v>
      </c>
      <c r="F165" s="8"/>
      <c r="G165" s="8" t="n">
        <v>14572</v>
      </c>
      <c r="H165" s="8" t="n">
        <v>34016</v>
      </c>
    </row>
    <row r="166" customFormat="false" ht="15" hidden="false" customHeight="true" outlineLevel="0" collapsed="false">
      <c r="A166" s="7" t="n">
        <v>38961</v>
      </c>
      <c r="B166" s="8" t="n">
        <v>34212</v>
      </c>
      <c r="C166" s="8" t="n">
        <v>4014</v>
      </c>
      <c r="D166" s="8" t="n">
        <f aca="false">B166-C166</f>
        <v>30198</v>
      </c>
      <c r="E166" s="9" t="n">
        <f aca="false">IF(B166=0,"",C166/B166)</f>
        <v>0.11732725359523</v>
      </c>
      <c r="F166" s="8"/>
      <c r="G166" s="8" t="n">
        <v>15468</v>
      </c>
      <c r="H166" s="8" t="n">
        <v>33405</v>
      </c>
    </row>
    <row r="167" customFormat="false" ht="15" hidden="false" customHeight="true" outlineLevel="0" collapsed="false">
      <c r="A167" s="7" t="n">
        <v>38991</v>
      </c>
      <c r="B167" s="8" t="n">
        <v>32318</v>
      </c>
      <c r="C167" s="8" t="n">
        <v>3711</v>
      </c>
      <c r="D167" s="8" t="n">
        <f aca="false">B167-C167</f>
        <v>28607</v>
      </c>
      <c r="E167" s="9" t="n">
        <f aca="false">IF(B167=0,"",C167/B167)</f>
        <v>0.11482765022588</v>
      </c>
      <c r="F167" s="8"/>
      <c r="G167" s="8" t="n">
        <v>14814</v>
      </c>
      <c r="H167" s="8" t="n">
        <v>33813</v>
      </c>
    </row>
    <row r="168" customFormat="false" ht="15" hidden="false" customHeight="true" outlineLevel="0" collapsed="false">
      <c r="A168" s="7" t="n">
        <v>39022</v>
      </c>
      <c r="B168" s="8" t="n">
        <v>32408</v>
      </c>
      <c r="C168" s="8" t="n">
        <v>3354</v>
      </c>
      <c r="D168" s="8" t="n">
        <f aca="false">B168-C168</f>
        <v>29054</v>
      </c>
      <c r="E168" s="9" t="n">
        <f aca="false">IF(B168=0,"",C168/B168)</f>
        <v>0.103492964700074</v>
      </c>
      <c r="F168" s="8"/>
      <c r="G168" s="8" t="n">
        <v>15350</v>
      </c>
      <c r="H168" s="8" t="n">
        <v>36433</v>
      </c>
    </row>
    <row r="169" customFormat="false" ht="15" hidden="false" customHeight="true" outlineLevel="0" collapsed="false">
      <c r="A169" s="7" t="n">
        <v>39052</v>
      </c>
      <c r="B169" s="8" t="n">
        <v>32700</v>
      </c>
      <c r="C169" s="8" t="n">
        <v>3182</v>
      </c>
      <c r="D169" s="8" t="n">
        <f aca="false">B169-C169</f>
        <v>29518</v>
      </c>
      <c r="E169" s="9" t="n">
        <f aca="false">IF(B169=0,"",C169/B169)</f>
        <v>0.0973088685015291</v>
      </c>
      <c r="F169" s="8"/>
      <c r="G169" s="8" t="n">
        <v>16459</v>
      </c>
      <c r="H169" s="8" t="n">
        <v>37608</v>
      </c>
    </row>
    <row r="170" customFormat="false" ht="15" hidden="false" customHeight="true" outlineLevel="0" collapsed="false">
      <c r="A170" s="7" t="n">
        <v>39083</v>
      </c>
      <c r="B170" s="8" t="n">
        <v>33382</v>
      </c>
      <c r="C170" s="8" t="n">
        <v>3471</v>
      </c>
      <c r="D170" s="8" t="n">
        <f aca="false">B170-C170</f>
        <v>29911</v>
      </c>
      <c r="E170" s="9" t="n">
        <f aca="false">IF(B170=0,"",C170/B170)</f>
        <v>0.103978191839914</v>
      </c>
      <c r="F170" s="8"/>
      <c r="G170" s="8" t="n">
        <v>15928</v>
      </c>
      <c r="H170" s="8" t="n">
        <v>37115</v>
      </c>
    </row>
    <row r="171" customFormat="false" ht="15" hidden="false" customHeight="true" outlineLevel="0" collapsed="false">
      <c r="A171" s="7" t="n">
        <v>39114</v>
      </c>
      <c r="B171" s="8" t="n">
        <v>34468</v>
      </c>
      <c r="C171" s="8" t="n">
        <v>3732</v>
      </c>
      <c r="D171" s="8" t="n">
        <f aca="false">B171-C171</f>
        <v>30736</v>
      </c>
      <c r="E171" s="9" t="n">
        <f aca="false">IF(B171=0,"",C171/B171)</f>
        <v>0.108274341418127</v>
      </c>
      <c r="F171" s="8"/>
      <c r="G171" s="8" t="n">
        <v>16151</v>
      </c>
      <c r="H171" s="8" t="n">
        <v>41447</v>
      </c>
    </row>
    <row r="172" customFormat="false" ht="15" hidden="false" customHeight="true" outlineLevel="0" collapsed="false">
      <c r="A172" s="7" t="n">
        <v>39142</v>
      </c>
      <c r="B172" s="8" t="n">
        <v>33954</v>
      </c>
      <c r="C172" s="8" t="n">
        <v>2845</v>
      </c>
      <c r="D172" s="8" t="n">
        <f aca="false">B172-C172</f>
        <v>31109</v>
      </c>
      <c r="E172" s="9" t="n">
        <f aca="false">IF(B172=0,"",C172/B172)</f>
        <v>0.0837898333038817</v>
      </c>
      <c r="F172" s="8"/>
      <c r="G172" s="8" t="n">
        <v>16025</v>
      </c>
      <c r="H172" s="8" t="n">
        <v>43766</v>
      </c>
    </row>
    <row r="173" customFormat="false" ht="15" hidden="false" customHeight="true" outlineLevel="0" collapsed="false">
      <c r="A173" s="7" t="n">
        <v>39173</v>
      </c>
      <c r="B173" s="8" t="n">
        <v>35825</v>
      </c>
      <c r="C173" s="8" t="n">
        <v>2914</v>
      </c>
      <c r="D173" s="8" t="n">
        <f aca="false">B173-C173</f>
        <v>32911</v>
      </c>
      <c r="E173" s="9" t="n">
        <f aca="false">IF(B173=0,"",C173/B173)</f>
        <v>0.0813398464759246</v>
      </c>
      <c r="F173" s="8"/>
      <c r="G173" s="8" t="n">
        <v>17319</v>
      </c>
      <c r="H173" s="8" t="n">
        <v>44520</v>
      </c>
    </row>
    <row r="174" customFormat="false" ht="15" hidden="false" customHeight="true" outlineLevel="0" collapsed="false">
      <c r="A174" s="7" t="n">
        <v>39203</v>
      </c>
      <c r="B174" s="8" t="n">
        <v>35234</v>
      </c>
      <c r="C174" s="8" t="n">
        <v>2827</v>
      </c>
      <c r="D174" s="8" t="n">
        <f aca="false">B174-C174</f>
        <v>32407</v>
      </c>
      <c r="E174" s="9" t="n">
        <f aca="false">IF(B174=0,"",C174/B174)</f>
        <v>0.0802350002838168</v>
      </c>
      <c r="F174" s="8"/>
      <c r="G174" s="8" t="n">
        <v>18606</v>
      </c>
      <c r="H174" s="8" t="n">
        <v>49362</v>
      </c>
    </row>
    <row r="175" customFormat="false" ht="15" hidden="false" customHeight="true" outlineLevel="0" collapsed="false">
      <c r="A175" s="7" t="n">
        <v>39234</v>
      </c>
      <c r="B175" s="8" t="n">
        <v>37526</v>
      </c>
      <c r="C175" s="8" t="n">
        <v>2593</v>
      </c>
      <c r="D175" s="8" t="n">
        <f aca="false">B175-C175</f>
        <v>34933</v>
      </c>
      <c r="E175" s="9" t="n">
        <f aca="false">IF(B175=0,"",C175/B175)</f>
        <v>0.0690987581943186</v>
      </c>
      <c r="F175" s="8"/>
      <c r="G175" s="8" t="n">
        <v>17068</v>
      </c>
      <c r="H175" s="8" t="n">
        <v>55295</v>
      </c>
    </row>
    <row r="176" customFormat="false" ht="15" hidden="false" customHeight="true" outlineLevel="0" collapsed="false">
      <c r="A176" s="7" t="n">
        <v>39264</v>
      </c>
      <c r="B176" s="8" t="n">
        <v>40927</v>
      </c>
      <c r="C176" s="8" t="n">
        <v>2589</v>
      </c>
      <c r="D176" s="8" t="n">
        <f aca="false">B176-C176</f>
        <v>38338</v>
      </c>
      <c r="E176" s="9" t="n">
        <f aca="false">IF(B176=0,"",C176/B176)</f>
        <v>0.0632589732939136</v>
      </c>
      <c r="F176" s="8"/>
      <c r="G176" s="8" t="n">
        <v>17096</v>
      </c>
      <c r="H176" s="8" t="n">
        <v>54367</v>
      </c>
    </row>
    <row r="177" customFormat="false" ht="15" hidden="false" customHeight="true" outlineLevel="0" collapsed="false">
      <c r="A177" s="7" t="n">
        <v>39295</v>
      </c>
      <c r="B177" s="8" t="n">
        <v>40314</v>
      </c>
      <c r="C177" s="8" t="n">
        <v>2167</v>
      </c>
      <c r="D177" s="8" t="n">
        <f aca="false">B177-C177</f>
        <v>38147</v>
      </c>
      <c r="E177" s="9" t="n">
        <f aca="false">IF(B177=0,"",C177/B177)</f>
        <v>0.053753038646624</v>
      </c>
      <c r="F177" s="8"/>
      <c r="G177" s="8" t="n">
        <v>17125</v>
      </c>
      <c r="H177" s="8" t="n">
        <v>60345</v>
      </c>
    </row>
    <row r="178" customFormat="false" ht="15" hidden="false" customHeight="true" outlineLevel="0" collapsed="false">
      <c r="A178" s="7" t="n">
        <v>39326</v>
      </c>
      <c r="B178" s="8" t="n">
        <v>48027</v>
      </c>
      <c r="C178" s="8" t="n">
        <v>2237</v>
      </c>
      <c r="D178" s="8" t="n">
        <f aca="false">B178-C178</f>
        <v>45790</v>
      </c>
      <c r="E178" s="9" t="n">
        <f aca="false">IF(B178=0,"",C178/B178)</f>
        <v>0.0465779665604764</v>
      </c>
      <c r="F178" s="8"/>
      <c r="G178" s="8" t="n">
        <v>16392</v>
      </c>
      <c r="H178" s="8" t="n">
        <v>60551</v>
      </c>
    </row>
    <row r="179" customFormat="false" ht="15" hidden="false" customHeight="true" outlineLevel="0" collapsed="false">
      <c r="A179" s="7" t="n">
        <v>39356</v>
      </c>
      <c r="B179" s="8" t="n">
        <v>49256</v>
      </c>
      <c r="C179" s="8" t="n">
        <v>2002</v>
      </c>
      <c r="D179" s="8" t="n">
        <f aca="false">B179-C179</f>
        <v>47254</v>
      </c>
      <c r="E179" s="9" t="n">
        <f aca="false">IF(B179=0,"",C179/B179)</f>
        <v>0.0406447945427968</v>
      </c>
      <c r="F179" s="8"/>
      <c r="G179" s="8" t="n">
        <v>17009</v>
      </c>
      <c r="H179" s="8" t="n">
        <v>67546</v>
      </c>
    </row>
    <row r="180" customFormat="false" ht="15" hidden="false" customHeight="true" outlineLevel="0" collapsed="false">
      <c r="A180" s="7" t="n">
        <v>39387</v>
      </c>
      <c r="B180" s="8" t="n">
        <v>44181</v>
      </c>
      <c r="C180" s="8" t="n">
        <v>1866</v>
      </c>
      <c r="D180" s="8" t="n">
        <f aca="false">B180-C180</f>
        <v>42315</v>
      </c>
      <c r="E180" s="9" t="n">
        <f aca="false">IF(B180=0,"",C180/B180)</f>
        <v>0.0422353500373464</v>
      </c>
      <c r="F180" s="8"/>
      <c r="G180" s="8" t="n">
        <v>16826</v>
      </c>
      <c r="H180" s="8" t="n">
        <v>66933</v>
      </c>
    </row>
    <row r="181" customFormat="false" ht="15" hidden="false" customHeight="true" outlineLevel="0" collapsed="false">
      <c r="A181" s="7" t="n">
        <v>39417</v>
      </c>
      <c r="B181" s="8" t="n">
        <v>47937</v>
      </c>
      <c r="C181" s="8" t="n">
        <v>1740</v>
      </c>
      <c r="D181" s="8" t="n">
        <f aca="false">B181-C181</f>
        <v>46197</v>
      </c>
      <c r="E181" s="9" t="n">
        <f aca="false">IF(B181=0,"",C181/B181)</f>
        <v>0.0362976406533575</v>
      </c>
      <c r="F181" s="8"/>
      <c r="G181" s="8" t="n">
        <v>17037</v>
      </c>
      <c r="H181" s="8" t="n">
        <v>66334</v>
      </c>
    </row>
    <row r="182" customFormat="false" ht="15" hidden="false" customHeight="true" outlineLevel="0" collapsed="false">
      <c r="A182" s="7" t="n">
        <v>39448</v>
      </c>
      <c r="B182" s="8" t="n">
        <v>48190</v>
      </c>
      <c r="C182" s="8" t="n">
        <v>1603</v>
      </c>
      <c r="D182" s="8" t="n">
        <f aca="false">B182-C182</f>
        <v>46587</v>
      </c>
      <c r="E182" s="9" t="n">
        <f aca="false">IF(B182=0,"",C182/B182)</f>
        <v>0.0332641626893546</v>
      </c>
      <c r="F182" s="8"/>
      <c r="G182" s="8" t="n">
        <v>17291</v>
      </c>
      <c r="H182" s="8" t="n">
        <v>72961</v>
      </c>
    </row>
    <row r="183" customFormat="false" ht="15" hidden="false" customHeight="true" outlineLevel="0" collapsed="false">
      <c r="A183" s="7" t="n">
        <v>39479</v>
      </c>
      <c r="B183" s="8" t="n">
        <v>48028</v>
      </c>
      <c r="C183" s="8" t="n">
        <v>1512</v>
      </c>
      <c r="D183" s="8" t="n">
        <f aca="false">B183-C183</f>
        <v>46516</v>
      </c>
      <c r="E183" s="9" t="n">
        <f aca="false">IF(B183=0,"",C183/B183)</f>
        <v>0.031481635712501</v>
      </c>
      <c r="F183" s="8"/>
      <c r="G183" s="8" t="n">
        <v>17718</v>
      </c>
      <c r="H183" s="8" t="n">
        <v>69124</v>
      </c>
    </row>
    <row r="184" customFormat="false" ht="15" hidden="false" customHeight="true" outlineLevel="0" collapsed="false">
      <c r="A184" s="7" t="n">
        <v>39508</v>
      </c>
      <c r="B184" s="8" t="n">
        <v>48567</v>
      </c>
      <c r="C184" s="8" t="n">
        <v>1576</v>
      </c>
      <c r="D184" s="8" t="n">
        <f aca="false">B184-C184</f>
        <v>46991</v>
      </c>
      <c r="E184" s="9" t="n">
        <f aca="false">IF(B184=0,"",C184/B184)</f>
        <v>0.0324500175015957</v>
      </c>
      <c r="F184" s="8"/>
      <c r="G184" s="8" t="n">
        <v>16961</v>
      </c>
      <c r="H184" s="8" t="n">
        <v>66792</v>
      </c>
    </row>
    <row r="185" customFormat="false" ht="15" hidden="false" customHeight="true" outlineLevel="0" collapsed="false">
      <c r="A185" s="7" t="n">
        <v>39539</v>
      </c>
      <c r="B185" s="8" t="n">
        <v>49910</v>
      </c>
      <c r="C185" s="8" t="n">
        <v>1917</v>
      </c>
      <c r="D185" s="8" t="n">
        <f aca="false">B185-C185</f>
        <v>47993</v>
      </c>
      <c r="E185" s="9" t="n">
        <f aca="false">IF(B185=0,"",C185/B185)</f>
        <v>0.0384091364456021</v>
      </c>
      <c r="F185" s="8"/>
      <c r="G185" s="8" t="n">
        <v>17579</v>
      </c>
      <c r="H185" s="8" t="n">
        <v>67352</v>
      </c>
    </row>
    <row r="186" customFormat="false" ht="15" hidden="false" customHeight="true" outlineLevel="0" collapsed="false">
      <c r="A186" s="7" t="n">
        <v>39569</v>
      </c>
      <c r="B186" s="8" t="n">
        <v>52617</v>
      </c>
      <c r="C186" s="8" t="n">
        <v>1833</v>
      </c>
      <c r="D186" s="8" t="n">
        <f aca="false">B186-C186</f>
        <v>50784</v>
      </c>
      <c r="E186" s="9" t="n">
        <f aca="false">IF(B186=0,"",C186/B186)</f>
        <v>0.0348366497519813</v>
      </c>
      <c r="F186" s="8"/>
      <c r="G186" s="8" t="n">
        <v>17433</v>
      </c>
      <c r="H186" s="8" t="n">
        <v>66592</v>
      </c>
    </row>
    <row r="187" customFormat="false" ht="15" hidden="false" customHeight="true" outlineLevel="0" collapsed="false">
      <c r="A187" s="7" t="n">
        <v>39600</v>
      </c>
      <c r="B187" s="8" t="n">
        <v>54289</v>
      </c>
      <c r="C187" s="8" t="n">
        <v>2039</v>
      </c>
      <c r="D187" s="8" t="n">
        <f aca="false">B187-C187</f>
        <v>52250</v>
      </c>
      <c r="E187" s="9" t="n">
        <f aca="false">IF(B187=0,"",C187/B187)</f>
        <v>0.0375582530531047</v>
      </c>
      <c r="F187" s="8"/>
      <c r="G187" s="8" t="n">
        <v>16948</v>
      </c>
      <c r="H187" s="8" t="n">
        <v>63990</v>
      </c>
    </row>
    <row r="188" customFormat="false" ht="15" hidden="false" customHeight="true" outlineLevel="0" collapsed="false">
      <c r="A188" s="7" t="n">
        <v>39630</v>
      </c>
      <c r="B188" s="8" t="n">
        <v>52515</v>
      </c>
      <c r="C188" s="8" t="n">
        <v>2404</v>
      </c>
      <c r="D188" s="8" t="n">
        <f aca="false">B188-C188</f>
        <v>50111</v>
      </c>
      <c r="E188" s="9" t="n">
        <f aca="false">IF(B188=0,"",C188/B188)</f>
        <v>0.0457773969342093</v>
      </c>
      <c r="F188" s="8"/>
      <c r="G188" s="8" t="n">
        <v>17309</v>
      </c>
      <c r="H188" s="8" t="n">
        <v>66344</v>
      </c>
    </row>
    <row r="189" customFormat="false" ht="15" hidden="false" customHeight="true" outlineLevel="0" collapsed="false">
      <c r="A189" s="7" t="n">
        <v>39661</v>
      </c>
      <c r="B189" s="8" t="n">
        <v>54380</v>
      </c>
      <c r="C189" s="8" t="n">
        <v>2305</v>
      </c>
      <c r="D189" s="8" t="n">
        <f aca="false">B189-C189</f>
        <v>52075</v>
      </c>
      <c r="E189" s="9" t="n">
        <f aca="false">IF(B189=0,"",C189/B189)</f>
        <v>0.042386906951085</v>
      </c>
      <c r="F189" s="8"/>
      <c r="G189" s="8" t="n">
        <v>16589</v>
      </c>
      <c r="H189" s="8" t="n">
        <v>64184</v>
      </c>
    </row>
    <row r="190" customFormat="false" ht="15" hidden="false" customHeight="true" outlineLevel="0" collapsed="false">
      <c r="A190" s="7" t="n">
        <v>39692</v>
      </c>
      <c r="B190" s="8" t="n">
        <v>56654</v>
      </c>
      <c r="C190" s="8" t="n">
        <v>2287</v>
      </c>
      <c r="D190" s="8" t="n">
        <f aca="false">B190-C190</f>
        <v>54367</v>
      </c>
      <c r="E190" s="9" t="n">
        <f aca="false">IF(B190=0,"",C190/B190)</f>
        <v>0.0403678469304903</v>
      </c>
      <c r="F190" s="8"/>
      <c r="G190" s="8" t="n">
        <v>16607</v>
      </c>
      <c r="H190" s="8" t="n">
        <v>68898</v>
      </c>
    </row>
    <row r="191" customFormat="false" ht="15" hidden="false" customHeight="true" outlineLevel="0" collapsed="false">
      <c r="A191" s="7" t="n">
        <v>39722</v>
      </c>
      <c r="B191" s="8" t="n">
        <v>58710</v>
      </c>
      <c r="C191" s="8" t="n">
        <v>2513</v>
      </c>
      <c r="D191" s="8" t="n">
        <f aca="false">B191-C191</f>
        <v>56197</v>
      </c>
      <c r="E191" s="9" t="n">
        <f aca="false">IF(B191=0,"",C191/B191)</f>
        <v>0.0428036109691705</v>
      </c>
      <c r="F191" s="8"/>
      <c r="G191" s="8" t="n">
        <v>16227</v>
      </c>
      <c r="H191" s="8" t="n">
        <v>72349</v>
      </c>
    </row>
    <row r="192" customFormat="false" ht="15" hidden="false" customHeight="true" outlineLevel="0" collapsed="false">
      <c r="A192" s="7" t="n">
        <v>39753</v>
      </c>
      <c r="B192" s="8" t="n">
        <v>58318</v>
      </c>
      <c r="C192" s="8" t="n">
        <v>2910</v>
      </c>
      <c r="D192" s="8" t="n">
        <f aca="false">B192-C192</f>
        <v>55408</v>
      </c>
      <c r="E192" s="9" t="n">
        <f aca="false">IF(B192=0,"",C192/B192)</f>
        <v>0.0498988305497445</v>
      </c>
      <c r="F192" s="8"/>
      <c r="G192" s="8" t="n">
        <v>15171</v>
      </c>
      <c r="H192" s="8" t="n">
        <v>71451</v>
      </c>
    </row>
    <row r="193" customFormat="false" ht="15" hidden="false" customHeight="true" outlineLevel="0" collapsed="false">
      <c r="A193" s="7" t="n">
        <v>39783</v>
      </c>
      <c r="B193" s="8" t="n">
        <v>58386</v>
      </c>
      <c r="C193" s="8" t="n">
        <v>2907</v>
      </c>
      <c r="D193" s="8" t="n">
        <f aca="false">B193-C193</f>
        <v>55479</v>
      </c>
      <c r="E193" s="9" t="n">
        <f aca="false">IF(B193=0,"",C193/B193)</f>
        <v>0.049789333059295</v>
      </c>
      <c r="F193" s="8"/>
      <c r="G193" s="8" t="n">
        <v>15036</v>
      </c>
      <c r="H193" s="8" t="n">
        <v>73256</v>
      </c>
    </row>
    <row r="194" customFormat="false" ht="15" hidden="false" customHeight="true" outlineLevel="0" collapsed="false">
      <c r="A194" s="7" t="n">
        <v>39814</v>
      </c>
      <c r="B194" s="8" t="n">
        <v>63869</v>
      </c>
      <c r="C194" s="8" t="n">
        <v>3272</v>
      </c>
      <c r="D194" s="8" t="n">
        <f aca="false">B194-C194</f>
        <v>60597</v>
      </c>
      <c r="E194" s="9" t="n">
        <f aca="false">IF(B194=0,"",C194/B194)</f>
        <v>0.0512298611219841</v>
      </c>
      <c r="F194" s="8"/>
      <c r="G194" s="8" t="n">
        <v>13505</v>
      </c>
      <c r="H194" s="8" t="n">
        <v>70358</v>
      </c>
    </row>
    <row r="195" customFormat="false" ht="15" hidden="false" customHeight="true" outlineLevel="0" collapsed="false">
      <c r="A195" s="7" t="n">
        <v>39845</v>
      </c>
      <c r="B195" s="8" t="n">
        <v>66482</v>
      </c>
      <c r="C195" s="8" t="n">
        <v>3194</v>
      </c>
      <c r="D195" s="8" t="n">
        <f aca="false">B195-C195</f>
        <v>63288</v>
      </c>
      <c r="E195" s="9" t="n">
        <f aca="false">IF(B195=0,"",C195/B195)</f>
        <v>0.0480430793297434</v>
      </c>
      <c r="F195" s="8"/>
      <c r="G195" s="8" t="n">
        <v>12337</v>
      </c>
      <c r="H195" s="8" t="n">
        <v>74239</v>
      </c>
    </row>
    <row r="196" customFormat="false" ht="15" hidden="false" customHeight="true" outlineLevel="0" collapsed="false">
      <c r="A196" s="7" t="n">
        <v>39873</v>
      </c>
      <c r="B196" s="8" t="n">
        <v>64284</v>
      </c>
      <c r="C196" s="8" t="n">
        <v>3125</v>
      </c>
      <c r="D196" s="8" t="n">
        <f aca="false">B196-C196</f>
        <v>61159</v>
      </c>
      <c r="E196" s="9" t="n">
        <f aca="false">IF(B196=0,"",C196/B196)</f>
        <v>0.0486124074419762</v>
      </c>
      <c r="F196" s="8"/>
      <c r="G196" s="8" t="n">
        <v>11625</v>
      </c>
      <c r="H196" s="8" t="n">
        <v>82088</v>
      </c>
    </row>
    <row r="197" customFormat="false" ht="15" hidden="false" customHeight="true" outlineLevel="0" collapsed="false">
      <c r="A197" s="7" t="n">
        <v>39904</v>
      </c>
      <c r="B197" s="8" t="n">
        <v>63750</v>
      </c>
      <c r="C197" s="8" t="n">
        <v>3230</v>
      </c>
      <c r="D197" s="8" t="n">
        <f aca="false">B197-C197</f>
        <v>60520</v>
      </c>
      <c r="E197" s="9" t="n">
        <f aca="false">IF(B197=0,"",C197/B197)</f>
        <v>0.0506666666666667</v>
      </c>
      <c r="F197" s="8"/>
      <c r="G197" s="8" t="n">
        <v>10539</v>
      </c>
      <c r="H197" s="8" t="n">
        <v>72552</v>
      </c>
    </row>
    <row r="198" customFormat="false" ht="15" hidden="false" customHeight="true" outlineLevel="0" collapsed="false">
      <c r="A198" s="7" t="n">
        <v>39934</v>
      </c>
      <c r="B198" s="8" t="n">
        <v>63219</v>
      </c>
      <c r="C198" s="8" t="n">
        <v>3393</v>
      </c>
      <c r="D198" s="8" t="n">
        <f aca="false">B198-C198</f>
        <v>59826</v>
      </c>
      <c r="E198" s="9" t="n">
        <f aca="false">IF(B198=0,"",C198/B198)</f>
        <v>0.053670573719926</v>
      </c>
      <c r="F198" s="8"/>
      <c r="G198" s="8" t="n">
        <v>10039</v>
      </c>
      <c r="H198" s="8" t="n">
        <v>76986</v>
      </c>
    </row>
    <row r="199" customFormat="false" ht="15" hidden="false" customHeight="true" outlineLevel="0" collapsed="false">
      <c r="A199" s="7" t="n">
        <v>39965</v>
      </c>
      <c r="B199" s="8" t="n">
        <v>59394</v>
      </c>
      <c r="C199" s="8" t="n">
        <v>3298</v>
      </c>
      <c r="D199" s="8" t="n">
        <f aca="false">B199-C199</f>
        <v>56096</v>
      </c>
      <c r="E199" s="9" t="n">
        <f aca="false">IF(B199=0,"",C199/B199)</f>
        <v>0.0555274943596996</v>
      </c>
      <c r="F199" s="8"/>
      <c r="G199" s="8" t="n">
        <v>9486</v>
      </c>
      <c r="H199" s="8" t="n">
        <v>78589</v>
      </c>
    </row>
    <row r="200" customFormat="false" ht="15" hidden="false" customHeight="true" outlineLevel="0" collapsed="false">
      <c r="A200" s="7" t="n">
        <v>39995</v>
      </c>
      <c r="B200" s="8" t="n">
        <v>57699</v>
      </c>
      <c r="C200" s="8" t="n">
        <v>3469</v>
      </c>
      <c r="D200" s="8" t="n">
        <f aca="false">B200-C200</f>
        <v>54230</v>
      </c>
      <c r="E200" s="9" t="n">
        <f aca="false">IF(B200=0,"",C200/B200)</f>
        <v>0.0601223591396731</v>
      </c>
      <c r="F200" s="8"/>
      <c r="G200" s="8" t="n">
        <v>9164</v>
      </c>
      <c r="H200" s="8" t="n">
        <v>79580</v>
      </c>
    </row>
    <row r="201" customFormat="false" ht="15" hidden="false" customHeight="true" outlineLevel="0" collapsed="false">
      <c r="A201" s="7" t="n">
        <v>40026</v>
      </c>
      <c r="B201" s="8" t="n">
        <v>55482</v>
      </c>
      <c r="C201" s="8" t="n">
        <v>3975</v>
      </c>
      <c r="D201" s="8" t="n">
        <f aca="false">B201-C201</f>
        <v>51507</v>
      </c>
      <c r="E201" s="9" t="n">
        <f aca="false">IF(B201=0,"",C201/B201)</f>
        <v>0.0716448577917162</v>
      </c>
      <c r="F201" s="8"/>
      <c r="G201" s="8" t="n">
        <v>8726</v>
      </c>
      <c r="H201" s="8" t="n">
        <v>79868</v>
      </c>
    </row>
    <row r="202" customFormat="false" ht="15" hidden="false" customHeight="true" outlineLevel="0" collapsed="false">
      <c r="A202" s="7" t="n">
        <v>40057</v>
      </c>
      <c r="B202" s="8" t="n">
        <v>52194</v>
      </c>
      <c r="C202" s="8" t="n">
        <v>4264</v>
      </c>
      <c r="D202" s="8" t="n">
        <f aca="false">B202-C202</f>
        <v>47930</v>
      </c>
      <c r="E202" s="9" t="n">
        <f aca="false">IF(B202=0,"",C202/B202)</f>
        <v>0.0816952140092731</v>
      </c>
      <c r="F202" s="8"/>
      <c r="G202" s="8" t="n">
        <v>9645</v>
      </c>
      <c r="H202" s="8" t="n">
        <v>77660</v>
      </c>
    </row>
    <row r="203" customFormat="false" ht="15" hidden="false" customHeight="true" outlineLevel="0" collapsed="false">
      <c r="A203" s="7" t="n">
        <v>40087</v>
      </c>
      <c r="B203" s="8" t="n">
        <v>52021</v>
      </c>
      <c r="C203" s="8" t="n">
        <v>4212</v>
      </c>
      <c r="D203" s="8" t="n">
        <f aca="false">B203-C203</f>
        <v>47809</v>
      </c>
      <c r="E203" s="9" t="n">
        <f aca="false">IF(B203=0,"",C203/B203)</f>
        <v>0.0809673016666346</v>
      </c>
      <c r="F203" s="8"/>
      <c r="G203" s="8" t="n">
        <v>8040</v>
      </c>
      <c r="H203" s="8" t="n">
        <v>73370</v>
      </c>
    </row>
    <row r="204" customFormat="false" ht="15" hidden="false" customHeight="true" outlineLevel="0" collapsed="false">
      <c r="A204" s="7" t="n">
        <v>40118</v>
      </c>
      <c r="B204" s="8" t="n">
        <v>50901</v>
      </c>
      <c r="C204" s="8" t="n">
        <v>4678</v>
      </c>
      <c r="D204" s="8" t="n">
        <f aca="false">B204-C204</f>
        <v>46223</v>
      </c>
      <c r="E204" s="9" t="n">
        <f aca="false">IF(B204=0,"",C204/B204)</f>
        <v>0.0919038918685291</v>
      </c>
      <c r="F204" s="8"/>
      <c r="G204" s="8" t="n">
        <v>8055</v>
      </c>
      <c r="H204" s="8" t="n">
        <v>71810</v>
      </c>
    </row>
    <row r="205" customFormat="false" ht="15" hidden="false" customHeight="true" outlineLevel="0" collapsed="false">
      <c r="A205" s="7" t="n">
        <v>40148</v>
      </c>
      <c r="B205" s="8" t="n">
        <v>42551</v>
      </c>
      <c r="C205" s="8" t="n">
        <v>4239</v>
      </c>
      <c r="D205" s="8" t="n">
        <f aca="false">B205-C205</f>
        <v>38312</v>
      </c>
      <c r="E205" s="9" t="n">
        <f aca="false">IF(B205=0,"",C205/B205)</f>
        <v>0.0996216305139715</v>
      </c>
      <c r="F205" s="8"/>
      <c r="G205" s="8" t="n">
        <v>6813</v>
      </c>
      <c r="H205" s="8" t="n">
        <v>69475</v>
      </c>
    </row>
    <row r="206" customFormat="false" ht="15" hidden="false" customHeight="true" outlineLevel="0" collapsed="false">
      <c r="A206" s="7" t="n">
        <v>40179</v>
      </c>
      <c r="B206" s="8" t="n">
        <v>45115</v>
      </c>
      <c r="C206" s="8" t="n">
        <v>4641</v>
      </c>
      <c r="D206" s="8" t="n">
        <f aca="false">B206-C206</f>
        <v>40474</v>
      </c>
      <c r="E206" s="9" t="n">
        <f aca="false">IF(B206=0,"",C206/B206)</f>
        <v>0.102870442203258</v>
      </c>
      <c r="F206" s="8"/>
      <c r="G206" s="8" t="n">
        <v>6704</v>
      </c>
      <c r="H206" s="8" t="n">
        <v>56850</v>
      </c>
    </row>
    <row r="207" customFormat="false" ht="15" hidden="false" customHeight="true" outlineLevel="0" collapsed="false">
      <c r="A207" s="7" t="n">
        <v>40210</v>
      </c>
      <c r="B207" s="8" t="n">
        <v>45228</v>
      </c>
      <c r="C207" s="8" t="n">
        <v>5021</v>
      </c>
      <c r="D207" s="8" t="n">
        <f aca="false">B207-C207</f>
        <v>40207</v>
      </c>
      <c r="E207" s="9" t="n">
        <f aca="false">IF(B207=0,"",C207/B207)</f>
        <v>0.111015300256478</v>
      </c>
      <c r="F207" s="8"/>
      <c r="G207" s="8" t="n">
        <v>6319</v>
      </c>
      <c r="H207" s="8" t="n">
        <v>56378</v>
      </c>
    </row>
    <row r="208" customFormat="false" ht="15" hidden="false" customHeight="true" outlineLevel="0" collapsed="false">
      <c r="A208" s="7" t="n">
        <v>40238</v>
      </c>
      <c r="B208" s="8" t="n">
        <v>49045</v>
      </c>
      <c r="C208" s="8" t="n">
        <v>6342</v>
      </c>
      <c r="D208" s="8" t="n">
        <f aca="false">B208-C208</f>
        <v>42703</v>
      </c>
      <c r="E208" s="9" t="n">
        <f aca="false">IF(B208=0,"",C208/B208)</f>
        <v>0.129309817514527</v>
      </c>
      <c r="F208" s="8"/>
      <c r="G208" s="8" t="n">
        <v>6298</v>
      </c>
      <c r="H208" s="8" t="n">
        <v>57023</v>
      </c>
    </row>
    <row r="209" customFormat="false" ht="15" hidden="false" customHeight="true" outlineLevel="0" collapsed="false">
      <c r="A209" s="7" t="n">
        <v>40269</v>
      </c>
      <c r="B209" s="8" t="n">
        <v>45738</v>
      </c>
      <c r="C209" s="8" t="n">
        <v>5811</v>
      </c>
      <c r="D209" s="8" t="n">
        <f aca="false">B209-C209</f>
        <v>39927</v>
      </c>
      <c r="E209" s="9" t="n">
        <f aca="false">IF(B209=0,"",C209/B209)</f>
        <v>0.127049717958809</v>
      </c>
      <c r="F209" s="8"/>
      <c r="G209" s="8" t="n">
        <v>5992</v>
      </c>
      <c r="H209" s="8" t="n">
        <v>61744</v>
      </c>
    </row>
    <row r="210" customFormat="false" ht="15" hidden="false" customHeight="true" outlineLevel="0" collapsed="false">
      <c r="A210" s="7" t="n">
        <v>40299</v>
      </c>
      <c r="B210" s="8" t="n">
        <v>43094</v>
      </c>
      <c r="C210" s="8" t="n">
        <v>4524</v>
      </c>
      <c r="D210" s="8" t="n">
        <f aca="false">B210-C210</f>
        <v>38570</v>
      </c>
      <c r="E210" s="9" t="n">
        <f aca="false">IF(B210=0,"",C210/B210)</f>
        <v>0.104979811574697</v>
      </c>
      <c r="F210" s="8"/>
      <c r="G210" s="8" t="n">
        <v>5834</v>
      </c>
      <c r="H210" s="8" t="n">
        <v>63839</v>
      </c>
    </row>
    <row r="211" customFormat="false" ht="15" hidden="false" customHeight="true" outlineLevel="0" collapsed="false">
      <c r="A211" s="7" t="n">
        <v>40330</v>
      </c>
      <c r="B211" s="8" t="n">
        <v>42111</v>
      </c>
      <c r="C211" s="8" t="n">
        <v>4316</v>
      </c>
      <c r="D211" s="8" t="n">
        <f aca="false">B211-C211</f>
        <v>37795</v>
      </c>
      <c r="E211" s="9" t="n">
        <f aca="false">IF(B211=0,"",C211/B211)</f>
        <v>0.1024910355964</v>
      </c>
      <c r="F211" s="8"/>
      <c r="G211" s="8" t="n">
        <v>6424</v>
      </c>
      <c r="H211" s="8" t="n">
        <v>65693</v>
      </c>
    </row>
    <row r="212" customFormat="false" ht="15" hidden="false" customHeight="true" outlineLevel="0" collapsed="false">
      <c r="A212" s="7" t="n">
        <v>40360</v>
      </c>
      <c r="B212" s="8" t="n">
        <v>40652</v>
      </c>
      <c r="C212" s="8" t="n">
        <v>4159</v>
      </c>
      <c r="D212" s="8" t="n">
        <f aca="false">B212-C212</f>
        <v>36493</v>
      </c>
      <c r="E212" s="9" t="n">
        <f aca="false">IF(B212=0,"",C212/B212)</f>
        <v>0.10230738955033</v>
      </c>
      <c r="F212" s="8"/>
      <c r="G212" s="8" t="n">
        <v>4860</v>
      </c>
      <c r="H212" s="8" t="n">
        <v>60840</v>
      </c>
    </row>
    <row r="213" customFormat="false" ht="15" hidden="false" customHeight="true" outlineLevel="0" collapsed="false">
      <c r="A213" s="7" t="n">
        <v>40391</v>
      </c>
      <c r="B213" s="8" t="n">
        <v>38943</v>
      </c>
      <c r="C213" s="8" t="n">
        <v>4223</v>
      </c>
      <c r="D213" s="8" t="n">
        <f aca="false">B213-C213</f>
        <v>34720</v>
      </c>
      <c r="E213" s="9" t="n">
        <f aca="false">IF(B213=0,"",C213/B213)</f>
        <v>0.108440541303957</v>
      </c>
      <c r="F213" s="8"/>
      <c r="G213" s="8" t="n">
        <v>5136</v>
      </c>
      <c r="H213" s="8" t="n">
        <v>61599</v>
      </c>
    </row>
    <row r="214" customFormat="false" ht="15" hidden="false" customHeight="true" outlineLevel="0" collapsed="false">
      <c r="A214" s="7" t="n">
        <v>40422</v>
      </c>
      <c r="B214" s="8" t="n">
        <v>37552</v>
      </c>
      <c r="C214" s="8" t="n">
        <v>4111</v>
      </c>
      <c r="D214" s="8" t="n">
        <f aca="false">B214-C214</f>
        <v>33441</v>
      </c>
      <c r="E214" s="9" t="n">
        <f aca="false">IF(B214=0,"",C214/B214)</f>
        <v>0.109474861525352</v>
      </c>
      <c r="F214" s="8"/>
      <c r="G214" s="8" t="n">
        <v>4915</v>
      </c>
      <c r="H214" s="8" t="n">
        <v>62312</v>
      </c>
    </row>
    <row r="215" customFormat="false" ht="15" hidden="false" customHeight="true" outlineLevel="0" collapsed="false">
      <c r="A215" s="7" t="n">
        <v>40452</v>
      </c>
      <c r="B215" s="8" t="n">
        <v>36219</v>
      </c>
      <c r="C215" s="8" t="n">
        <v>4253</v>
      </c>
      <c r="D215" s="8" t="n">
        <f aca="false">B215-C215</f>
        <v>31966</v>
      </c>
      <c r="E215" s="9" t="n">
        <f aca="false">IF(B215=0,"",C215/B215)</f>
        <v>0.117424556172175</v>
      </c>
      <c r="F215" s="8"/>
      <c r="G215" s="8" t="n">
        <v>5009</v>
      </c>
      <c r="H215" s="8" t="n">
        <v>70644</v>
      </c>
    </row>
    <row r="216" customFormat="false" ht="15" hidden="false" customHeight="true" outlineLevel="0" collapsed="false">
      <c r="A216" s="7" t="n">
        <v>40483</v>
      </c>
      <c r="B216" s="8" t="n">
        <v>34646</v>
      </c>
      <c r="C216" s="8" t="n">
        <v>4223</v>
      </c>
      <c r="D216" s="8" t="n">
        <f aca="false">B216-C216</f>
        <v>30423</v>
      </c>
      <c r="E216" s="9" t="n">
        <f aca="false">IF(B216=0,"",C216/B216)</f>
        <v>0.121889972868441</v>
      </c>
      <c r="F216" s="8"/>
      <c r="G216" s="8" t="n">
        <v>5349</v>
      </c>
      <c r="H216" s="8" t="n">
        <v>79263</v>
      </c>
    </row>
    <row r="217" customFormat="false" ht="15" hidden="false" customHeight="true" outlineLevel="0" collapsed="false">
      <c r="A217" s="7" t="n">
        <v>40513</v>
      </c>
      <c r="B217" s="8" t="n">
        <v>31102</v>
      </c>
      <c r="C217" s="8" t="n">
        <v>3793</v>
      </c>
      <c r="D217" s="8" t="n">
        <f aca="false">B217-C217</f>
        <v>27309</v>
      </c>
      <c r="E217" s="9" t="n">
        <f aca="false">IF(B217=0,"",C217/B217)</f>
        <v>0.121953572117549</v>
      </c>
      <c r="F217" s="8"/>
      <c r="G217" s="8" t="n">
        <v>5494</v>
      </c>
      <c r="H217" s="8" t="n">
        <v>77363</v>
      </c>
    </row>
    <row r="218" customFormat="false" ht="15" hidden="false" customHeight="true" outlineLevel="0" collapsed="false">
      <c r="A218" s="7" t="n">
        <v>40544</v>
      </c>
      <c r="B218" s="8" t="n">
        <v>29987</v>
      </c>
      <c r="C218" s="8" t="n">
        <v>4764</v>
      </c>
      <c r="D218" s="8" t="n">
        <f aca="false">B218-C218</f>
        <v>25223</v>
      </c>
      <c r="E218" s="9" t="n">
        <f aca="false">IF(B218=0,"",C218/B218)</f>
        <v>0.158868843165372</v>
      </c>
      <c r="F218" s="8"/>
      <c r="G218" s="8" t="n">
        <v>5857</v>
      </c>
      <c r="H218" s="8" t="n">
        <v>51139</v>
      </c>
    </row>
    <row r="219" customFormat="false" ht="15" hidden="false" customHeight="true" outlineLevel="0" collapsed="false">
      <c r="A219" s="7" t="n">
        <v>40575</v>
      </c>
      <c r="B219" s="8" t="n">
        <v>32647</v>
      </c>
      <c r="C219" s="8" t="n">
        <v>6629</v>
      </c>
      <c r="D219" s="8" t="n">
        <f aca="false">B219-C219</f>
        <v>26018</v>
      </c>
      <c r="E219" s="9" t="n">
        <f aca="false">IF(B219=0,"",C219/B219)</f>
        <v>0.203050816307777</v>
      </c>
      <c r="F219" s="8"/>
      <c r="G219" s="8" t="n">
        <v>5851</v>
      </c>
      <c r="H219" s="8" t="n">
        <v>52089</v>
      </c>
    </row>
    <row r="220" customFormat="false" ht="15" hidden="false" customHeight="true" outlineLevel="0" collapsed="false">
      <c r="A220" s="7" t="n">
        <v>40603</v>
      </c>
      <c r="B220" s="8" t="n">
        <v>34676</v>
      </c>
      <c r="C220" s="8" t="n">
        <v>6602</v>
      </c>
      <c r="D220" s="8" t="n">
        <f aca="false">B220-C220</f>
        <v>28074</v>
      </c>
      <c r="E220" s="9" t="n">
        <f aca="false">IF(B220=0,"",C220/B220)</f>
        <v>0.190391048563848</v>
      </c>
      <c r="F220" s="8"/>
      <c r="G220" s="8" t="n">
        <v>5919</v>
      </c>
      <c r="H220" s="8" t="n">
        <v>54868</v>
      </c>
    </row>
    <row r="221" customFormat="false" ht="15" hidden="false" customHeight="true" outlineLevel="0" collapsed="false">
      <c r="A221" s="7" t="n">
        <v>40634</v>
      </c>
      <c r="B221" s="8" t="n">
        <v>34064</v>
      </c>
      <c r="C221" s="8" t="n">
        <v>6234</v>
      </c>
      <c r="D221" s="8" t="n">
        <f aca="false">B221-C221</f>
        <v>27830</v>
      </c>
      <c r="E221" s="9" t="n">
        <f aca="false">IF(B221=0,"",C221/B221)</f>
        <v>0.183008454673556</v>
      </c>
      <c r="F221" s="8"/>
      <c r="G221" s="8" t="n">
        <v>6233</v>
      </c>
      <c r="H221" s="8" t="n">
        <v>56911</v>
      </c>
    </row>
    <row r="222" customFormat="false" ht="15" hidden="false" customHeight="true" outlineLevel="0" collapsed="false">
      <c r="A222" s="7" t="n">
        <v>40664</v>
      </c>
      <c r="B222" s="8" t="n">
        <v>36799</v>
      </c>
      <c r="C222" s="8" t="n">
        <v>8879</v>
      </c>
      <c r="D222" s="8" t="n">
        <f aca="false">B222-C222</f>
        <v>27920</v>
      </c>
      <c r="E222" s="9" t="n">
        <f aca="false">IF(B222=0,"",C222/B222)</f>
        <v>0.241283730536156</v>
      </c>
      <c r="F222" s="8"/>
      <c r="G222" s="8" t="n">
        <v>6544</v>
      </c>
      <c r="H222" s="8" t="n">
        <v>59110</v>
      </c>
    </row>
    <row r="223" customFormat="false" ht="15" hidden="false" customHeight="true" outlineLevel="0" collapsed="false">
      <c r="A223" s="7" t="n">
        <v>40695</v>
      </c>
      <c r="B223" s="8" t="n">
        <v>41628</v>
      </c>
      <c r="C223" s="8" t="n">
        <v>8821</v>
      </c>
      <c r="D223" s="8" t="n">
        <f aca="false">B223-C223</f>
        <v>32807</v>
      </c>
      <c r="E223" s="9" t="n">
        <f aca="false">IF(B223=0,"",C223/B223)</f>
        <v>0.211900643797444</v>
      </c>
      <c r="F223" s="8"/>
      <c r="G223" s="8" t="n">
        <v>7161</v>
      </c>
      <c r="H223" s="8" t="n">
        <v>63662</v>
      </c>
    </row>
    <row r="224" customFormat="false" ht="15" hidden="false" customHeight="true" outlineLevel="0" collapsed="false">
      <c r="A224" s="7" t="n">
        <v>40725</v>
      </c>
      <c r="B224" s="8" t="n">
        <v>40811</v>
      </c>
      <c r="C224" s="8" t="n">
        <v>8743</v>
      </c>
      <c r="D224" s="8" t="n">
        <f aca="false">B224-C224</f>
        <v>32068</v>
      </c>
      <c r="E224" s="9" t="n">
        <f aca="false">IF(B224=0,"",C224/B224)</f>
        <v>0.214231457205165</v>
      </c>
      <c r="F224" s="8"/>
      <c r="G224" s="8" t="n">
        <v>7239</v>
      </c>
      <c r="H224" s="8" t="n">
        <v>65395</v>
      </c>
    </row>
    <row r="225" customFormat="false" ht="15" hidden="false" customHeight="true" outlineLevel="0" collapsed="false">
      <c r="A225" s="7" t="n">
        <v>40756</v>
      </c>
      <c r="B225" s="8" t="n">
        <v>42902</v>
      </c>
      <c r="C225" s="8" t="n">
        <v>10009</v>
      </c>
      <c r="D225" s="8" t="n">
        <f aca="false">B225-C225</f>
        <v>32893</v>
      </c>
      <c r="E225" s="9" t="n">
        <f aca="false">IF(B225=0,"",C225/B225)</f>
        <v>0.233299146892919</v>
      </c>
      <c r="F225" s="8"/>
      <c r="G225" s="8" t="n">
        <v>7319</v>
      </c>
      <c r="H225" s="8" t="n">
        <v>70423</v>
      </c>
    </row>
    <row r="226" customFormat="false" ht="15" hidden="false" customHeight="true" outlineLevel="0" collapsed="false">
      <c r="A226" s="7" t="n">
        <v>40787</v>
      </c>
      <c r="B226" s="8" t="n">
        <v>45106</v>
      </c>
      <c r="C226" s="8" t="n">
        <v>9879</v>
      </c>
      <c r="D226" s="8" t="n">
        <f aca="false">B226-C226</f>
        <v>35227</v>
      </c>
      <c r="E226" s="9" t="n">
        <f aca="false">IF(B226=0,"",C226/B226)</f>
        <v>0.219017425619651</v>
      </c>
      <c r="F226" s="8"/>
      <c r="G226" s="8" t="n">
        <v>6834</v>
      </c>
      <c r="H226" s="8" t="n">
        <v>71496</v>
      </c>
    </row>
    <row r="227" customFormat="false" ht="15" hidden="false" customHeight="true" outlineLevel="0" collapsed="false">
      <c r="A227" s="7" t="n">
        <v>40817</v>
      </c>
      <c r="B227" s="8" t="n">
        <v>44638</v>
      </c>
      <c r="C227" s="8" t="n">
        <v>10876</v>
      </c>
      <c r="D227" s="8" t="n">
        <f aca="false">B227-C227</f>
        <v>33762</v>
      </c>
      <c r="E227" s="9" t="n">
        <f aca="false">IF(B227=0,"",C227/B227)</f>
        <v>0.243648909001299</v>
      </c>
      <c r="F227" s="8"/>
      <c r="G227" s="8" t="n">
        <v>6563</v>
      </c>
      <c r="H227" s="8" t="n">
        <v>71097</v>
      </c>
    </row>
    <row r="228" customFormat="false" ht="15" hidden="false" customHeight="true" outlineLevel="0" collapsed="false">
      <c r="A228" s="7" t="n">
        <v>40848</v>
      </c>
      <c r="B228" s="8" t="n">
        <v>44834</v>
      </c>
      <c r="C228" s="8" t="n">
        <v>10712</v>
      </c>
      <c r="D228" s="8" t="n">
        <f aca="false">B228-C228</f>
        <v>34122</v>
      </c>
      <c r="E228" s="9" t="n">
        <f aca="false">IF(B228=0,"",C228/B228)</f>
        <v>0.238925815229513</v>
      </c>
      <c r="F228" s="8"/>
      <c r="G228" s="8" t="n">
        <v>6150</v>
      </c>
      <c r="H228" s="8" t="n">
        <v>73055</v>
      </c>
    </row>
    <row r="229" customFormat="false" ht="15" hidden="false" customHeight="true" outlineLevel="0" collapsed="false">
      <c r="A229" s="7" t="n">
        <v>40878</v>
      </c>
      <c r="B229" s="8" t="n">
        <v>46481</v>
      </c>
      <c r="C229" s="8" t="n">
        <v>12606</v>
      </c>
      <c r="D229" s="8" t="n">
        <f aca="false">B229-C229</f>
        <v>33875</v>
      </c>
      <c r="E229" s="9" t="n">
        <f aca="false">IF(B229=0,"",C229/B229)</f>
        <v>0.271207590198146</v>
      </c>
      <c r="F229" s="8"/>
      <c r="G229" s="8" t="n">
        <v>6500</v>
      </c>
      <c r="H229" s="8" t="n">
        <v>77332</v>
      </c>
    </row>
    <row r="230" customFormat="false" ht="15" hidden="false" customHeight="true" outlineLevel="0" collapsed="false">
      <c r="A230" s="7" t="n">
        <v>40909</v>
      </c>
      <c r="B230" s="8" t="n">
        <v>43668</v>
      </c>
      <c r="C230" s="8" t="n">
        <v>10731</v>
      </c>
      <c r="D230" s="8" t="n">
        <f aca="false">B230-C230</f>
        <v>32937</v>
      </c>
      <c r="E230" s="9" t="n">
        <f aca="false">IF(B230=0,"",C230/B230)</f>
        <v>0.245740588073647</v>
      </c>
      <c r="F230" s="8"/>
      <c r="G230" s="8" t="n">
        <v>6868</v>
      </c>
      <c r="H230" s="8" t="n">
        <v>87335</v>
      </c>
    </row>
    <row r="231" customFormat="false" ht="15" hidden="false" customHeight="true" outlineLevel="0" collapsed="false">
      <c r="A231" s="7" t="n">
        <v>40940</v>
      </c>
      <c r="B231" s="8" t="n">
        <v>43965</v>
      </c>
      <c r="C231" s="8" t="n">
        <v>10785</v>
      </c>
      <c r="D231" s="8" t="n">
        <f aca="false">B231-C231</f>
        <v>33180</v>
      </c>
      <c r="E231" s="9" t="n">
        <f aca="false">IF(B231=0,"",C231/B231)</f>
        <v>0.245308768338451</v>
      </c>
      <c r="F231" s="8"/>
      <c r="G231" s="8" t="n">
        <v>6375</v>
      </c>
      <c r="H231" s="8" t="n">
        <v>87409</v>
      </c>
    </row>
    <row r="232" customFormat="false" ht="15" hidden="false" customHeight="true" outlineLevel="0" collapsed="false">
      <c r="A232" s="7" t="n">
        <v>40969</v>
      </c>
      <c r="B232" s="8" t="n">
        <v>45132</v>
      </c>
      <c r="C232" s="8" t="n">
        <v>11186</v>
      </c>
      <c r="D232" s="8" t="n">
        <f aca="false">B232-C232</f>
        <v>33946</v>
      </c>
      <c r="E232" s="9" t="n">
        <f aca="false">IF(B232=0,"",C232/B232)</f>
        <v>0.247850748914296</v>
      </c>
      <c r="F232" s="8"/>
      <c r="G232" s="8" t="n">
        <v>6308</v>
      </c>
      <c r="H232" s="8" t="n">
        <v>87333</v>
      </c>
    </row>
    <row r="233" customFormat="false" ht="15" hidden="false" customHeight="true" outlineLevel="0" collapsed="false">
      <c r="A233" s="7" t="n">
        <v>41000</v>
      </c>
      <c r="B233" s="8" t="n">
        <v>46145</v>
      </c>
      <c r="C233" s="8" t="n">
        <v>10586</v>
      </c>
      <c r="D233" s="8" t="n">
        <f aca="false">B233-C233</f>
        <v>35559</v>
      </c>
      <c r="E233" s="9" t="n">
        <f aca="false">IF(B233=0,"",C233/B233)</f>
        <v>0.229407303066421</v>
      </c>
      <c r="F233" s="8"/>
      <c r="G233" s="8" t="n">
        <v>6579</v>
      </c>
      <c r="H233" s="8" t="n">
        <v>91194</v>
      </c>
    </row>
    <row r="234" customFormat="false" ht="15" hidden="false" customHeight="true" outlineLevel="0" collapsed="false">
      <c r="A234" s="7" t="n">
        <v>41030</v>
      </c>
      <c r="B234" s="8" t="n">
        <v>46011</v>
      </c>
      <c r="C234" s="8" t="n">
        <v>9803</v>
      </c>
      <c r="D234" s="8" t="n">
        <f aca="false">B234-C234</f>
        <v>36208</v>
      </c>
      <c r="E234" s="9" t="n">
        <f aca="false">IF(B234=0,"",C234/B234)</f>
        <v>0.213057747060486</v>
      </c>
      <c r="F234" s="8"/>
      <c r="G234" s="8" t="n">
        <v>6474</v>
      </c>
      <c r="H234" s="8" t="n">
        <v>92725</v>
      </c>
    </row>
    <row r="235" customFormat="false" ht="15" hidden="false" customHeight="true" outlineLevel="0" collapsed="false">
      <c r="A235" s="7" t="n">
        <v>41061</v>
      </c>
      <c r="B235" s="8" t="n">
        <v>46496</v>
      </c>
      <c r="C235" s="8" t="n">
        <v>9609</v>
      </c>
      <c r="D235" s="8" t="n">
        <f aca="false">B235-C235</f>
        <v>36887</v>
      </c>
      <c r="E235" s="9" t="n">
        <f aca="false">IF(B235=0,"",C235/B235)</f>
        <v>0.206662938747419</v>
      </c>
      <c r="F235" s="8"/>
      <c r="G235" s="8" t="n">
        <v>6475</v>
      </c>
      <c r="H235" s="8" t="n">
        <v>88218</v>
      </c>
    </row>
    <row r="236" customFormat="false" ht="15" hidden="false" customHeight="true" outlineLevel="0" collapsed="false">
      <c r="A236" s="7" t="n">
        <v>41091</v>
      </c>
      <c r="B236" s="8" t="n">
        <v>47315</v>
      </c>
      <c r="C236" s="8" t="n">
        <v>9517</v>
      </c>
      <c r="D236" s="8" t="n">
        <f aca="false">B236-C236</f>
        <v>37798</v>
      </c>
      <c r="E236" s="9" t="n">
        <f aca="false">IF(B236=0,"",C236/B236)</f>
        <v>0.20114128711825</v>
      </c>
      <c r="F236" s="8"/>
      <c r="G236" s="8" t="n">
        <v>7088</v>
      </c>
      <c r="H236" s="8" t="n">
        <v>86276</v>
      </c>
    </row>
    <row r="237" customFormat="false" ht="15" hidden="false" customHeight="true" outlineLevel="0" collapsed="false">
      <c r="A237" s="7" t="n">
        <v>41122</v>
      </c>
      <c r="B237" s="8" t="n">
        <v>46790</v>
      </c>
      <c r="C237" s="8" t="n">
        <v>8609</v>
      </c>
      <c r="D237" s="8" t="n">
        <f aca="false">B237-C237</f>
        <v>38181</v>
      </c>
      <c r="E237" s="9" t="n">
        <f aca="false">IF(B237=0,"",C237/B237)</f>
        <v>0.183992306048301</v>
      </c>
      <c r="F237" s="8"/>
      <c r="G237" s="8" t="n">
        <v>6811</v>
      </c>
      <c r="H237" s="8" t="n">
        <v>85186</v>
      </c>
    </row>
    <row r="238" customFormat="false" ht="15" hidden="false" customHeight="true" outlineLevel="0" collapsed="false">
      <c r="A238" s="7" t="n">
        <v>41153</v>
      </c>
      <c r="B238" s="8" t="n">
        <v>47936</v>
      </c>
      <c r="C238" s="8" t="n">
        <v>8733</v>
      </c>
      <c r="D238" s="8" t="n">
        <f aca="false">B238-C238</f>
        <v>39203</v>
      </c>
      <c r="E238" s="9" t="n">
        <f aca="false">IF(B238=0,"",C238/B238)</f>
        <v>0.182180407209613</v>
      </c>
      <c r="F238" s="8"/>
      <c r="G238" s="8" t="n">
        <v>7649</v>
      </c>
      <c r="H238" s="8" t="n">
        <v>87266</v>
      </c>
    </row>
    <row r="239" customFormat="false" ht="15" hidden="false" customHeight="true" outlineLevel="0" collapsed="false">
      <c r="A239" s="7" t="n">
        <v>41183</v>
      </c>
      <c r="B239" s="8" t="n">
        <v>48505</v>
      </c>
      <c r="C239" s="8" t="n">
        <v>8791</v>
      </c>
      <c r="D239" s="8" t="n">
        <f aca="false">B239-C239</f>
        <v>39714</v>
      </c>
      <c r="E239" s="9" t="n">
        <f aca="false">IF(B239=0,"",C239/B239)</f>
        <v>0.181239047520874</v>
      </c>
      <c r="F239" s="8"/>
      <c r="G239" s="8" t="n">
        <v>8083</v>
      </c>
      <c r="H239" s="8" t="n">
        <v>85540</v>
      </c>
    </row>
    <row r="240" customFormat="false" ht="15" hidden="false" customHeight="true" outlineLevel="0" collapsed="false">
      <c r="A240" s="7" t="n">
        <v>41214</v>
      </c>
      <c r="B240" s="8" t="n">
        <v>48213</v>
      </c>
      <c r="C240" s="8" t="n">
        <v>8508</v>
      </c>
      <c r="D240" s="8" t="n">
        <f aca="false">B240-C240</f>
        <v>39705</v>
      </c>
      <c r="E240" s="9" t="n">
        <f aca="false">IF(B240=0,"",C240/B240)</f>
        <v>0.176466928006969</v>
      </c>
      <c r="F240" s="8"/>
      <c r="G240" s="8" t="n">
        <v>7869</v>
      </c>
      <c r="H240" s="8" t="n">
        <v>85429</v>
      </c>
    </row>
    <row r="241" customFormat="false" ht="15" hidden="false" customHeight="true" outlineLevel="0" collapsed="false">
      <c r="A241" s="7" t="n">
        <v>41244</v>
      </c>
      <c r="B241" s="8" t="n">
        <v>49105</v>
      </c>
      <c r="C241" s="8" t="n">
        <v>8581</v>
      </c>
      <c r="D241" s="8" t="n">
        <f aca="false">B241-C241</f>
        <v>40524</v>
      </c>
      <c r="E241" s="9" t="n">
        <f aca="false">IF(B241=0,"",C241/B241)</f>
        <v>0.174747989003157</v>
      </c>
      <c r="F241" s="8"/>
      <c r="G241" s="8" t="n">
        <v>7708</v>
      </c>
      <c r="H241" s="8" t="n">
        <v>86048</v>
      </c>
    </row>
    <row r="242" customFormat="false" ht="15" hidden="false" customHeight="true" outlineLevel="0" collapsed="false">
      <c r="A242" s="7" t="n">
        <v>41275</v>
      </c>
      <c r="B242" s="8" t="n">
        <v>49235</v>
      </c>
      <c r="C242" s="8" t="n">
        <v>7775</v>
      </c>
      <c r="D242" s="8" t="n">
        <f aca="false">B242-C242</f>
        <v>41460</v>
      </c>
      <c r="E242" s="9" t="n">
        <f aca="false">IF(B242=0,"",C242/B242)</f>
        <v>0.157916116583731</v>
      </c>
      <c r="F242" s="8"/>
      <c r="G242" s="8" t="n">
        <v>7148</v>
      </c>
      <c r="H242" s="8" t="n">
        <v>69781</v>
      </c>
    </row>
    <row r="243" customFormat="false" ht="15" hidden="false" customHeight="true" outlineLevel="0" collapsed="false">
      <c r="A243" s="7" t="n">
        <v>41306</v>
      </c>
      <c r="B243" s="8" t="n">
        <v>50552</v>
      </c>
      <c r="C243" s="8" t="n">
        <v>7456</v>
      </c>
      <c r="D243" s="8" t="n">
        <f aca="false">B243-C243</f>
        <v>43096</v>
      </c>
      <c r="E243" s="9" t="n">
        <f aca="false">IF(B243=0,"",C243/B243)</f>
        <v>0.147491691723374</v>
      </c>
      <c r="F243" s="8"/>
      <c r="G243" s="8" t="n">
        <v>8524</v>
      </c>
      <c r="H243" s="8" t="n">
        <v>66212</v>
      </c>
    </row>
    <row r="244" customFormat="false" ht="15" hidden="false" customHeight="true" outlineLevel="0" collapsed="false">
      <c r="A244" s="7" t="n">
        <v>41334</v>
      </c>
      <c r="B244" s="8" t="n">
        <v>50400</v>
      </c>
      <c r="C244" s="8" t="n">
        <v>7414</v>
      </c>
      <c r="D244" s="8" t="n">
        <f aca="false">B244-C244</f>
        <v>42986</v>
      </c>
      <c r="E244" s="9" t="n">
        <f aca="false">IF(B244=0,"",C244/B244)</f>
        <v>0.147103174603175</v>
      </c>
      <c r="F244" s="8"/>
      <c r="G244" s="8" t="n">
        <v>8464</v>
      </c>
      <c r="H244" s="8" t="n">
        <v>65587</v>
      </c>
    </row>
    <row r="245" customFormat="false" ht="15" hidden="false" customHeight="true" outlineLevel="0" collapsed="false">
      <c r="A245" s="7" t="n">
        <v>41365</v>
      </c>
      <c r="B245" s="8" t="n">
        <v>49566</v>
      </c>
      <c r="C245" s="8" t="n">
        <v>7496</v>
      </c>
      <c r="D245" s="8" t="n">
        <f aca="false">B245-C245</f>
        <v>42070</v>
      </c>
      <c r="E245" s="9" t="n">
        <f aca="false">IF(B245=0,"",C245/B245)</f>
        <v>0.151232699834564</v>
      </c>
      <c r="F245" s="8"/>
      <c r="G245" s="8" t="n">
        <v>8228</v>
      </c>
      <c r="H245" s="8" t="n">
        <v>69434</v>
      </c>
    </row>
    <row r="246" customFormat="false" ht="15" hidden="false" customHeight="true" outlineLevel="0" collapsed="false">
      <c r="A246" s="7" t="n">
        <v>41395</v>
      </c>
      <c r="B246" s="8" t="n">
        <v>48010</v>
      </c>
      <c r="C246" s="8" t="n">
        <v>5651</v>
      </c>
      <c r="D246" s="8" t="n">
        <f aca="false">B246-C246</f>
        <v>42359</v>
      </c>
      <c r="E246" s="9" t="n">
        <f aca="false">IF(B246=0,"",C246/B246)</f>
        <v>0.117704644865653</v>
      </c>
      <c r="F246" s="8"/>
      <c r="G246" s="8" t="n">
        <v>8749</v>
      </c>
      <c r="H246" s="8" t="n">
        <v>72074</v>
      </c>
    </row>
    <row r="247" customFormat="false" ht="15" hidden="false" customHeight="true" outlineLevel="0" collapsed="false">
      <c r="A247" s="7" t="n">
        <v>41426</v>
      </c>
      <c r="B247" s="8" t="n">
        <v>49633</v>
      </c>
      <c r="C247" s="8" t="n">
        <v>6836</v>
      </c>
      <c r="D247" s="8" t="n">
        <f aca="false">B247-C247</f>
        <v>42797</v>
      </c>
      <c r="E247" s="9" t="n">
        <f aca="false">IF(B247=0,"",C247/B247)</f>
        <v>0.137730945137308</v>
      </c>
      <c r="F247" s="8"/>
      <c r="G247" s="8" t="n">
        <v>8698</v>
      </c>
      <c r="H247" s="8" t="n">
        <v>76182</v>
      </c>
    </row>
    <row r="248" customFormat="false" ht="15" hidden="false" customHeight="true" outlineLevel="0" collapsed="false">
      <c r="A248" s="7" t="n">
        <v>41456</v>
      </c>
      <c r="B248" s="8" t="n">
        <v>55194</v>
      </c>
      <c r="C248" s="8" t="n">
        <v>8008</v>
      </c>
      <c r="D248" s="8" t="n">
        <f aca="false">B248-C248</f>
        <v>47186</v>
      </c>
      <c r="E248" s="9" t="n">
        <f aca="false">IF(B248=0,"",C248/B248)</f>
        <v>0.145088234228358</v>
      </c>
      <c r="F248" s="8"/>
      <c r="G248" s="8" t="n">
        <v>8658</v>
      </c>
      <c r="H248" s="8" t="n">
        <v>79088</v>
      </c>
    </row>
    <row r="249" customFormat="false" ht="15" hidden="false" customHeight="true" outlineLevel="0" collapsed="false">
      <c r="A249" s="7" t="n">
        <v>41487</v>
      </c>
      <c r="B249" s="8" t="n">
        <v>54150</v>
      </c>
      <c r="C249" s="8" t="n">
        <v>7077</v>
      </c>
      <c r="D249" s="8" t="n">
        <f aca="false">B249-C249</f>
        <v>47073</v>
      </c>
      <c r="E249" s="9" t="n">
        <f aca="false">IF(B249=0,"",C249/B249)</f>
        <v>0.130692520775623</v>
      </c>
      <c r="F249" s="8"/>
      <c r="G249" s="8" t="n">
        <v>8955</v>
      </c>
      <c r="H249" s="8" t="n">
        <v>82556</v>
      </c>
    </row>
    <row r="250" customFormat="false" ht="15" hidden="false" customHeight="true" outlineLevel="0" collapsed="false">
      <c r="A250" s="7" t="n">
        <v>41518</v>
      </c>
      <c r="B250" s="8" t="n">
        <v>51670</v>
      </c>
      <c r="C250" s="8" t="n">
        <v>7762</v>
      </c>
      <c r="D250" s="8" t="n">
        <f aca="false">B250-C250</f>
        <v>43908</v>
      </c>
      <c r="E250" s="9" t="n">
        <f aca="false">IF(B250=0,"",C250/B250)</f>
        <v>0.150222566286046</v>
      </c>
      <c r="F250" s="8"/>
      <c r="G250" s="8" t="n">
        <v>9155</v>
      </c>
      <c r="H250" s="8" t="n">
        <v>88640</v>
      </c>
    </row>
    <row r="251" customFormat="false" ht="15" hidden="false" customHeight="true" outlineLevel="0" collapsed="false">
      <c r="A251" s="7" t="n">
        <v>41548</v>
      </c>
      <c r="B251" s="8" t="n">
        <v>52232</v>
      </c>
      <c r="C251" s="8" t="n">
        <v>7751</v>
      </c>
      <c r="D251" s="8" t="n">
        <f aca="false">B251-C251</f>
        <v>44481</v>
      </c>
      <c r="E251" s="9" t="n">
        <f aca="false">IF(B251=0,"",C251/B251)</f>
        <v>0.148395619543575</v>
      </c>
      <c r="F251" s="8"/>
      <c r="G251" s="8" t="n">
        <v>9159</v>
      </c>
      <c r="H251" s="8" t="n">
        <v>93220</v>
      </c>
    </row>
    <row r="252" customFormat="false" ht="15" hidden="false" customHeight="true" outlineLevel="0" collapsed="false">
      <c r="A252" s="7" t="n">
        <v>41579</v>
      </c>
      <c r="B252" s="8" t="n">
        <v>52525</v>
      </c>
      <c r="C252" s="8" t="n">
        <v>7780</v>
      </c>
      <c r="D252" s="8" t="n">
        <f aca="false">B252-C252</f>
        <v>44745</v>
      </c>
      <c r="E252" s="9" t="n">
        <f aca="false">IF(B252=0,"",C252/B252)</f>
        <v>0.148119942884341</v>
      </c>
      <c r="F252" s="8"/>
      <c r="G252" s="8" t="n">
        <v>9626</v>
      </c>
      <c r="H252" s="8" t="n">
        <v>96027</v>
      </c>
    </row>
    <row r="253" customFormat="false" ht="15" hidden="false" customHeight="true" outlineLevel="0" collapsed="false">
      <c r="A253" s="7" t="n">
        <v>41609</v>
      </c>
      <c r="B253" s="8" t="n">
        <v>57978</v>
      </c>
      <c r="C253" s="8" t="n">
        <v>10117</v>
      </c>
      <c r="D253" s="8" t="n">
        <f aca="false">B253-C253</f>
        <v>47861</v>
      </c>
      <c r="E253" s="9" t="n">
        <f aca="false">IF(B253=0,"",C253/B253)</f>
        <v>0.174497223084618</v>
      </c>
      <c r="F253" s="8"/>
      <c r="G253" s="8" t="n">
        <v>9399</v>
      </c>
      <c r="H253" s="8" t="n">
        <v>100577</v>
      </c>
    </row>
    <row r="254" customFormat="false" ht="15" hidden="false" customHeight="true" outlineLevel="0" collapsed="false">
      <c r="A254" s="7" t="n">
        <v>41640</v>
      </c>
      <c r="B254" s="8" t="n">
        <v>55426</v>
      </c>
      <c r="C254" s="8" t="n">
        <v>7652</v>
      </c>
      <c r="D254" s="8" t="n">
        <f aca="false">B254-C254</f>
        <v>47774</v>
      </c>
      <c r="E254" s="9" t="n">
        <f aca="false">IF(B254=0,"",C254/B254)</f>
        <v>0.138057951142063</v>
      </c>
      <c r="F254" s="8" t="n">
        <v>1637</v>
      </c>
      <c r="G254" s="8" t="n">
        <v>9672</v>
      </c>
      <c r="H254" s="8" t="n">
        <v>109633</v>
      </c>
    </row>
    <row r="255" customFormat="false" ht="15" hidden="false" customHeight="true" outlineLevel="0" collapsed="false">
      <c r="A255" s="7" t="n">
        <v>41671</v>
      </c>
      <c r="B255" s="8" t="n">
        <v>53740</v>
      </c>
      <c r="C255" s="8" t="n">
        <v>7227</v>
      </c>
      <c r="D255" s="8" t="n">
        <f aca="false">B255-C255</f>
        <v>46513</v>
      </c>
      <c r="E255" s="9" t="n">
        <f aca="false">IF(B255=0,"",C255/B255)</f>
        <v>0.134480833643469</v>
      </c>
      <c r="F255" s="8" t="n">
        <v>1740</v>
      </c>
      <c r="G255" s="8" t="n">
        <v>10696</v>
      </c>
      <c r="H255" s="8" t="n">
        <v>114155</v>
      </c>
    </row>
    <row r="256" customFormat="false" ht="15" hidden="false" customHeight="true" outlineLevel="0" collapsed="false">
      <c r="A256" s="7" t="n">
        <v>41699</v>
      </c>
      <c r="B256" s="8" t="n">
        <v>51172</v>
      </c>
      <c r="C256" s="8" t="n">
        <v>6605</v>
      </c>
      <c r="D256" s="8" t="n">
        <f aca="false">B256-C256</f>
        <v>44567</v>
      </c>
      <c r="E256" s="9" t="n">
        <f aca="false">IF(B256=0,"",C256/B256)</f>
        <v>0.129074493863832</v>
      </c>
      <c r="F256" s="8" t="n">
        <v>1680</v>
      </c>
      <c r="G256" s="8" t="n">
        <v>11131</v>
      </c>
      <c r="H256" s="8" t="n">
        <v>112165</v>
      </c>
    </row>
    <row r="257" customFormat="false" ht="15" hidden="false" customHeight="true" outlineLevel="0" collapsed="false">
      <c r="A257" s="7" t="n">
        <v>41730</v>
      </c>
      <c r="B257" s="8" t="n">
        <v>53868</v>
      </c>
      <c r="C257" s="8" t="n">
        <v>6042</v>
      </c>
      <c r="D257" s="8" t="n">
        <f aca="false">B257-C257</f>
        <v>47826</v>
      </c>
      <c r="E257" s="9" t="n">
        <f aca="false">IF(B257=0,"",C257/B257)</f>
        <v>0.112163065270662</v>
      </c>
      <c r="F257" s="8" t="n">
        <v>1802</v>
      </c>
      <c r="G257" s="8" t="n">
        <v>12681</v>
      </c>
      <c r="H257" s="8" t="n">
        <v>108855</v>
      </c>
    </row>
    <row r="258" customFormat="false" ht="15" hidden="false" customHeight="true" outlineLevel="0" collapsed="false">
      <c r="A258" s="7" t="n">
        <v>41760</v>
      </c>
      <c r="B258" s="8" t="n">
        <v>53158</v>
      </c>
      <c r="C258" s="8" t="n">
        <v>5939</v>
      </c>
      <c r="D258" s="8" t="n">
        <f aca="false">B258-C258</f>
        <v>47219</v>
      </c>
      <c r="E258" s="9" t="n">
        <f aca="false">IF(B258=0,"",C258/B258)</f>
        <v>0.111723541141503</v>
      </c>
      <c r="F258" s="8" t="n">
        <v>1814</v>
      </c>
      <c r="G258" s="8" t="n">
        <v>12812</v>
      </c>
      <c r="H258" s="8" t="n">
        <v>105224</v>
      </c>
    </row>
    <row r="259" customFormat="false" ht="15" hidden="false" customHeight="true" outlineLevel="0" collapsed="false">
      <c r="A259" s="7" t="n">
        <v>41791</v>
      </c>
      <c r="B259" s="8" t="n">
        <v>58530</v>
      </c>
      <c r="C259" s="8" t="n">
        <v>5282</v>
      </c>
      <c r="D259" s="8" t="n">
        <f aca="false">B259-C259</f>
        <v>53248</v>
      </c>
      <c r="E259" s="9" t="n">
        <f aca="false">IF(B259=0,"",C259/B259)</f>
        <v>0.0902443191525713</v>
      </c>
      <c r="F259" s="8" t="n">
        <v>1747</v>
      </c>
      <c r="G259" s="8" t="n">
        <v>13195</v>
      </c>
      <c r="H259" s="8" t="n">
        <v>100608</v>
      </c>
    </row>
    <row r="260" customFormat="false" ht="15" hidden="false" customHeight="true" outlineLevel="0" collapsed="false">
      <c r="A260" s="7" t="n">
        <v>41821</v>
      </c>
      <c r="B260" s="8" t="n">
        <v>57665</v>
      </c>
      <c r="C260" s="8" t="n">
        <v>4481</v>
      </c>
      <c r="D260" s="8" t="n">
        <f aca="false">B260-C260</f>
        <v>53184</v>
      </c>
      <c r="E260" s="9" t="n">
        <f aca="false">IF(B260=0,"",C260/B260)</f>
        <v>0.0777074481921443</v>
      </c>
      <c r="F260" s="8" t="n">
        <v>1786</v>
      </c>
      <c r="G260" s="8" t="n">
        <v>14050</v>
      </c>
      <c r="H260" s="8" t="n">
        <v>99266</v>
      </c>
    </row>
    <row r="261" customFormat="false" ht="15" hidden="false" customHeight="true" outlineLevel="0" collapsed="false">
      <c r="A261" s="7" t="n">
        <v>41852</v>
      </c>
      <c r="B261" s="8" t="n">
        <v>59052</v>
      </c>
      <c r="C261" s="8" t="n">
        <v>4159</v>
      </c>
      <c r="D261" s="8" t="n">
        <f aca="false">B261-C261</f>
        <v>54893</v>
      </c>
      <c r="E261" s="9" t="n">
        <f aca="false">IF(B261=0,"",C261/B261)</f>
        <v>0.0704294520083994</v>
      </c>
      <c r="F261" s="8" t="n">
        <v>1962</v>
      </c>
      <c r="G261" s="8" t="n">
        <v>14258</v>
      </c>
      <c r="H261" s="8" t="n">
        <v>96998</v>
      </c>
    </row>
    <row r="262" customFormat="false" ht="15" hidden="false" customHeight="true" outlineLevel="0" collapsed="false">
      <c r="A262" s="7" t="n">
        <v>41883</v>
      </c>
      <c r="B262" s="8" t="n">
        <v>61635</v>
      </c>
      <c r="C262" s="8" t="n">
        <v>4079</v>
      </c>
      <c r="D262" s="8" t="n">
        <f aca="false">B262-C262</f>
        <v>57556</v>
      </c>
      <c r="E262" s="9" t="n">
        <f aca="false">IF(B262=0,"",C262/B262)</f>
        <v>0.0661799302344447</v>
      </c>
      <c r="F262" s="8" t="n">
        <v>1922</v>
      </c>
      <c r="G262" s="8" t="n">
        <v>15434</v>
      </c>
      <c r="H262" s="8" t="n">
        <v>91731</v>
      </c>
    </row>
    <row r="263" customFormat="false" ht="15" hidden="false" customHeight="true" outlineLevel="0" collapsed="false">
      <c r="A263" s="7" t="n">
        <v>41913</v>
      </c>
      <c r="B263" s="8" t="n">
        <v>70768</v>
      </c>
      <c r="C263" s="8" t="n">
        <v>4154</v>
      </c>
      <c r="D263" s="8" t="n">
        <f aca="false">B263-C263</f>
        <v>66614</v>
      </c>
      <c r="E263" s="9" t="n">
        <f aca="false">IF(B263=0,"",C263/B263)</f>
        <v>0.0586988469364685</v>
      </c>
      <c r="F263" s="8" t="n">
        <v>1826</v>
      </c>
      <c r="G263" s="8" t="n">
        <v>15906</v>
      </c>
      <c r="H263" s="8" t="n">
        <v>86251</v>
      </c>
    </row>
    <row r="264" customFormat="false" ht="15" hidden="false" customHeight="true" outlineLevel="0" collapsed="false">
      <c r="A264" s="7" t="n">
        <v>41944</v>
      </c>
      <c r="B264" s="8" t="n">
        <v>73302</v>
      </c>
      <c r="C264" s="8" t="n">
        <v>3518</v>
      </c>
      <c r="D264" s="8" t="n">
        <f aca="false">B264-C264</f>
        <v>69784</v>
      </c>
      <c r="E264" s="9" t="n">
        <f aca="false">IF(B264=0,"",C264/B264)</f>
        <v>0.0479932334724837</v>
      </c>
      <c r="F264" s="8" t="n">
        <v>1952</v>
      </c>
      <c r="G264" s="8" t="n">
        <v>16926</v>
      </c>
      <c r="H264" s="8" t="n">
        <v>83939</v>
      </c>
    </row>
    <row r="265" customFormat="false" ht="15" hidden="false" customHeight="true" outlineLevel="0" collapsed="false">
      <c r="A265" s="7" t="n">
        <v>41974</v>
      </c>
      <c r="B265" s="8" t="n">
        <v>71119</v>
      </c>
      <c r="C265" s="8" t="n">
        <v>3205</v>
      </c>
      <c r="D265" s="8" t="n">
        <f aca="false">B265-C265</f>
        <v>67914</v>
      </c>
      <c r="E265" s="9" t="n">
        <f aca="false">IF(B265=0,"",C265/B265)</f>
        <v>0.0450653130668317</v>
      </c>
      <c r="F265" s="8" t="n">
        <v>1659</v>
      </c>
      <c r="G265" s="8" t="n">
        <v>16296</v>
      </c>
      <c r="H265" s="8" t="n">
        <v>82163</v>
      </c>
    </row>
    <row r="266" customFormat="false" ht="15" hidden="false" customHeight="true" outlineLevel="0" collapsed="false">
      <c r="A266" s="7" t="n">
        <v>42005</v>
      </c>
      <c r="B266" s="8" t="n">
        <v>76229</v>
      </c>
      <c r="C266" s="8" t="n">
        <v>3234</v>
      </c>
      <c r="D266" s="8" t="n">
        <f aca="false">B266-C266</f>
        <v>72995</v>
      </c>
      <c r="E266" s="9" t="n">
        <f aca="false">IF(B266=0,"",C266/B266)</f>
        <v>0.0424247989610253</v>
      </c>
      <c r="F266" s="8" t="n">
        <v>1921</v>
      </c>
      <c r="G266" s="8" t="n">
        <v>16020</v>
      </c>
      <c r="H266" s="8" t="n">
        <v>82616</v>
      </c>
    </row>
    <row r="267" customFormat="false" ht="15" hidden="false" customHeight="true" outlineLevel="0" collapsed="false">
      <c r="A267" s="7" t="n">
        <v>42036</v>
      </c>
      <c r="B267" s="8" t="n">
        <v>79694</v>
      </c>
      <c r="C267" s="8" t="n">
        <v>3204</v>
      </c>
      <c r="D267" s="8" t="n">
        <f aca="false">B267-C267</f>
        <v>76490</v>
      </c>
      <c r="E267" s="9" t="n">
        <f aca="false">IF(B267=0,"",C267/B267)</f>
        <v>0.0402037794564208</v>
      </c>
      <c r="F267" s="8" t="n">
        <v>1934</v>
      </c>
      <c r="G267" s="8" t="n">
        <v>15480</v>
      </c>
      <c r="H267" s="8" t="n">
        <v>87415</v>
      </c>
    </row>
    <row r="268" customFormat="false" ht="15" hidden="false" customHeight="true" outlineLevel="0" collapsed="false">
      <c r="A268" s="7" t="n">
        <v>42064</v>
      </c>
      <c r="B268" s="8" t="n">
        <v>80123</v>
      </c>
      <c r="C268" s="8" t="n">
        <v>3330</v>
      </c>
      <c r="D268" s="8" t="n">
        <f aca="false">B268-C268</f>
        <v>76793</v>
      </c>
      <c r="E268" s="9" t="n">
        <f aca="false">IF(B268=0,"",C268/B268)</f>
        <v>0.0415610998090436</v>
      </c>
      <c r="F268" s="8" t="n">
        <v>2136</v>
      </c>
      <c r="G268" s="8" t="n">
        <v>15500</v>
      </c>
      <c r="H268" s="8" t="n">
        <v>93754</v>
      </c>
    </row>
    <row r="269" customFormat="false" ht="15" hidden="false" customHeight="true" outlineLevel="0" collapsed="false">
      <c r="A269" s="7" t="n">
        <v>42095</v>
      </c>
      <c r="B269" s="8" t="n">
        <v>82248</v>
      </c>
      <c r="C269" s="8" t="n">
        <v>3134</v>
      </c>
      <c r="D269" s="8" t="n">
        <f aca="false">B269-C269</f>
        <v>79114</v>
      </c>
      <c r="E269" s="9" t="n">
        <f aca="false">IF(B269=0,"",C269/B269)</f>
        <v>0.0381042700126447</v>
      </c>
      <c r="F269" s="8" t="n">
        <v>2308</v>
      </c>
      <c r="G269" s="8" t="n">
        <v>15504</v>
      </c>
      <c r="H269" s="8" t="n">
        <v>98410</v>
      </c>
    </row>
    <row r="270" customFormat="false" ht="15" hidden="false" customHeight="true" outlineLevel="0" collapsed="false">
      <c r="A270" s="7" t="n">
        <v>42125</v>
      </c>
      <c r="B270" s="8" t="n">
        <v>83638</v>
      </c>
      <c r="C270" s="8" t="n">
        <v>3403</v>
      </c>
      <c r="D270" s="8" t="n">
        <f aca="false">B270-C270</f>
        <v>80235</v>
      </c>
      <c r="E270" s="9" t="n">
        <f aca="false">IF(B270=0,"",C270/B270)</f>
        <v>0.04068724742342</v>
      </c>
      <c r="F270" s="8" t="n">
        <v>3343</v>
      </c>
      <c r="G270" s="8" t="n">
        <v>15207</v>
      </c>
      <c r="H270" s="8" t="n">
        <v>99702</v>
      </c>
    </row>
    <row r="271" customFormat="false" ht="15" hidden="false" customHeight="true" outlineLevel="0" collapsed="false">
      <c r="A271" s="7" t="n">
        <v>42156</v>
      </c>
      <c r="B271" s="8" t="n">
        <v>87946</v>
      </c>
      <c r="C271" s="8" t="n">
        <v>2460</v>
      </c>
      <c r="D271" s="8" t="n">
        <f aca="false">B271-C271</f>
        <v>85486</v>
      </c>
      <c r="E271" s="9" t="n">
        <f aca="false">IF(B271=0,"",C271/B271)</f>
        <v>0.0279717099129011</v>
      </c>
      <c r="F271" s="8" t="n">
        <v>3930</v>
      </c>
      <c r="G271" s="8" t="n">
        <v>15599</v>
      </c>
      <c r="H271" s="8" t="n">
        <v>98799</v>
      </c>
    </row>
    <row r="272" customFormat="false" ht="15" hidden="false" customHeight="true" outlineLevel="0" collapsed="false">
      <c r="A272" s="7" t="n">
        <v>42186</v>
      </c>
      <c r="B272" s="8" t="n">
        <v>82296</v>
      </c>
      <c r="C272" s="8" t="n">
        <v>4206</v>
      </c>
      <c r="D272" s="8" t="n">
        <f aca="false">B272-C272</f>
        <v>78090</v>
      </c>
      <c r="E272" s="9" t="n">
        <f aca="false">IF(B272=0,"",C272/B272)</f>
        <v>0.0511081948089822</v>
      </c>
      <c r="F272" s="8" t="n">
        <v>2684</v>
      </c>
      <c r="G272" s="8" t="n">
        <v>16210</v>
      </c>
      <c r="H272" s="8" t="n">
        <v>98733</v>
      </c>
    </row>
    <row r="273" customFormat="false" ht="15" hidden="false" customHeight="true" outlineLevel="0" collapsed="false">
      <c r="A273" s="7" t="n">
        <v>42217</v>
      </c>
      <c r="B273" s="8" t="n">
        <v>83628</v>
      </c>
      <c r="C273" s="8" t="n">
        <v>3836</v>
      </c>
      <c r="D273" s="8" t="n">
        <f aca="false">B273-C273</f>
        <v>79792</v>
      </c>
      <c r="E273" s="9" t="n">
        <f aca="false">IF(B273=0,"",C273/B273)</f>
        <v>0.0458698043717415</v>
      </c>
      <c r="F273" s="8" t="n">
        <v>2837</v>
      </c>
      <c r="G273" s="8" t="n">
        <v>17650</v>
      </c>
      <c r="H273" s="8" t="n">
        <v>94669</v>
      </c>
    </row>
    <row r="274" customFormat="false" ht="15" hidden="false" customHeight="true" outlineLevel="0" collapsed="false">
      <c r="A274" s="7" t="n">
        <v>42248</v>
      </c>
      <c r="B274" s="8" t="n">
        <v>86539</v>
      </c>
      <c r="C274" s="8" t="n">
        <v>3533</v>
      </c>
      <c r="D274" s="8" t="n">
        <f aca="false">B274-C274</f>
        <v>83006</v>
      </c>
      <c r="E274" s="9" t="n">
        <f aca="false">IF(B274=0,"",C274/B274)</f>
        <v>0.0408255237522967</v>
      </c>
      <c r="F274" s="8" t="n">
        <v>2800</v>
      </c>
      <c r="G274" s="8" t="n">
        <v>17791</v>
      </c>
      <c r="H274" s="8" t="n">
        <v>89611</v>
      </c>
    </row>
    <row r="275" customFormat="false" ht="15" hidden="false" customHeight="true" outlineLevel="0" collapsed="false">
      <c r="A275" s="7" t="n">
        <v>42278</v>
      </c>
      <c r="B275" s="8" t="n">
        <v>84557</v>
      </c>
      <c r="C275" s="8" t="n">
        <v>3750</v>
      </c>
      <c r="D275" s="8" t="n">
        <f aca="false">B275-C275</f>
        <v>80807</v>
      </c>
      <c r="E275" s="9" t="n">
        <f aca="false">IF(B275=0,"",C275/B275)</f>
        <v>0.0443487824780917</v>
      </c>
      <c r="F275" s="8" t="n">
        <v>2754</v>
      </c>
      <c r="G275" s="8" t="n">
        <v>18905</v>
      </c>
      <c r="H275" s="8" t="n">
        <v>85804</v>
      </c>
    </row>
    <row r="276" customFormat="false" ht="15" hidden="false" customHeight="true" outlineLevel="0" collapsed="false">
      <c r="A276" s="7" t="n">
        <v>42309</v>
      </c>
      <c r="B276" s="8" t="n">
        <v>83469</v>
      </c>
      <c r="C276" s="8" t="n">
        <v>3880</v>
      </c>
      <c r="D276" s="8" t="n">
        <f aca="false">B276-C276</f>
        <v>79589</v>
      </c>
      <c r="E276" s="9" t="n">
        <f aca="false">IF(B276=0,"",C276/B276)</f>
        <v>0.0464843235213073</v>
      </c>
      <c r="F276" s="8" t="n">
        <v>2975</v>
      </c>
      <c r="G276" s="8" t="n">
        <v>18526</v>
      </c>
      <c r="H276" s="8" t="n">
        <v>85651</v>
      </c>
    </row>
    <row r="277" customFormat="false" ht="15" hidden="false" customHeight="true" outlineLevel="0" collapsed="false">
      <c r="A277" s="7" t="n">
        <v>42339</v>
      </c>
      <c r="B277" s="8" t="n">
        <v>79245</v>
      </c>
      <c r="C277" s="8" t="n">
        <v>4062</v>
      </c>
      <c r="D277" s="8" t="n">
        <f aca="false">B277-C277</f>
        <v>75183</v>
      </c>
      <c r="E277" s="9" t="n">
        <f aca="false">IF(B277=0,"",C277/B277)</f>
        <v>0.0512587544955518</v>
      </c>
      <c r="F277" s="8" t="n">
        <v>3094</v>
      </c>
      <c r="G277" s="8" t="n">
        <v>19538</v>
      </c>
      <c r="H277" s="8" t="n">
        <v>85854</v>
      </c>
    </row>
    <row r="278" customFormat="false" ht="15" hidden="false" customHeight="true" outlineLevel="0" collapsed="false">
      <c r="A278" s="7" t="n">
        <v>42370</v>
      </c>
      <c r="B278" s="8" t="n">
        <v>77111</v>
      </c>
      <c r="C278" s="8" t="n">
        <v>2611</v>
      </c>
      <c r="D278" s="8" t="n">
        <f aca="false">B278-C278</f>
        <v>74500</v>
      </c>
      <c r="E278" s="9" t="n">
        <f aca="false">IF(B278=0,"",C278/B278)</f>
        <v>0.0338602793375783</v>
      </c>
      <c r="F278" s="8" t="n">
        <v>3155</v>
      </c>
      <c r="G278" s="8" t="n">
        <v>19082</v>
      </c>
      <c r="H278" s="8" t="n">
        <v>81200</v>
      </c>
    </row>
    <row r="279" customFormat="false" ht="15" hidden="false" customHeight="true" outlineLevel="0" collapsed="false">
      <c r="A279" s="7" t="n">
        <v>42401</v>
      </c>
      <c r="B279" s="8" t="n">
        <v>79181</v>
      </c>
      <c r="C279" s="8" t="n">
        <v>2535</v>
      </c>
      <c r="D279" s="8" t="n">
        <f aca="false">B279-C279</f>
        <v>76646</v>
      </c>
      <c r="E279" s="9" t="n">
        <f aca="false">IF(B279=0,"",C279/B279)</f>
        <v>0.0320152561851959</v>
      </c>
      <c r="F279" s="8" t="n">
        <v>3798</v>
      </c>
      <c r="G279" s="8" t="n">
        <v>19222</v>
      </c>
      <c r="H279" s="8" t="n">
        <v>82712</v>
      </c>
    </row>
    <row r="280" customFormat="false" ht="15" hidden="false" customHeight="true" outlineLevel="0" collapsed="false">
      <c r="A280" s="7" t="n">
        <v>42430</v>
      </c>
      <c r="B280" s="8" t="n">
        <v>80125</v>
      </c>
      <c r="C280" s="8" t="n">
        <v>1872</v>
      </c>
      <c r="D280" s="8" t="n">
        <f aca="false">B280-C280</f>
        <v>78253</v>
      </c>
      <c r="E280" s="9" t="n">
        <f aca="false">IF(B280=0,"",C280/B280)</f>
        <v>0.0233634945397816</v>
      </c>
      <c r="F280" s="8" t="n">
        <v>4118</v>
      </c>
      <c r="G280" s="8" t="n">
        <v>21130</v>
      </c>
      <c r="H280" s="8" t="n">
        <v>86246</v>
      </c>
    </row>
    <row r="281" customFormat="false" ht="15" hidden="false" customHeight="true" outlineLevel="0" collapsed="false">
      <c r="A281" s="7" t="n">
        <v>42461</v>
      </c>
      <c r="B281" s="8" t="n">
        <v>79989</v>
      </c>
      <c r="C281" s="8" t="n">
        <v>1880</v>
      </c>
      <c r="D281" s="8" t="n">
        <f aca="false">B281-C281</f>
        <v>78109</v>
      </c>
      <c r="E281" s="9" t="n">
        <f aca="false">IF(B281=0,"",C281/B281)</f>
        <v>0.023503231694358</v>
      </c>
      <c r="F281" s="8" t="n">
        <v>4415</v>
      </c>
      <c r="G281" s="8" t="n">
        <v>21767</v>
      </c>
      <c r="H281" s="8" t="n">
        <v>86712</v>
      </c>
    </row>
    <row r="282" customFormat="false" ht="15" hidden="false" customHeight="true" outlineLevel="0" collapsed="false">
      <c r="A282" s="7" t="n">
        <v>42491</v>
      </c>
      <c r="B282" s="8" t="n">
        <v>81361</v>
      </c>
      <c r="C282" s="8" t="n">
        <v>1966</v>
      </c>
      <c r="D282" s="8" t="n">
        <f aca="false">B282-C282</f>
        <v>79395</v>
      </c>
      <c r="E282" s="9" t="n">
        <f aca="false">IF(B282=0,"",C282/B282)</f>
        <v>0.0241639114563489</v>
      </c>
      <c r="F282" s="8" t="n">
        <v>4150</v>
      </c>
      <c r="G282" s="8" t="n">
        <v>23170</v>
      </c>
      <c r="H282" s="8" t="n">
        <v>88955</v>
      </c>
    </row>
    <row r="283" customFormat="false" ht="15" hidden="false" customHeight="true" outlineLevel="0" collapsed="false">
      <c r="A283" s="7" t="n">
        <v>42522</v>
      </c>
      <c r="B283" s="8" t="n">
        <v>82181</v>
      </c>
      <c r="C283" s="8" t="n">
        <v>2132</v>
      </c>
      <c r="D283" s="8" t="n">
        <f aca="false">B283-C283</f>
        <v>80049</v>
      </c>
      <c r="E283" s="9" t="n">
        <f aca="false">IF(B283=0,"",C283/B283)</f>
        <v>0.0259427361555591</v>
      </c>
      <c r="F283" s="8" t="n">
        <v>4555</v>
      </c>
      <c r="G283" s="8" t="n">
        <v>22870</v>
      </c>
      <c r="H283" s="8" t="n">
        <v>90865</v>
      </c>
    </row>
    <row r="284" customFormat="false" ht="15" hidden="false" customHeight="true" outlineLevel="0" collapsed="false">
      <c r="A284" s="7" t="n">
        <v>42552</v>
      </c>
      <c r="B284" s="8" t="n">
        <v>81731</v>
      </c>
      <c r="C284" s="8" t="n">
        <v>1924</v>
      </c>
      <c r="D284" s="8" t="n">
        <f aca="false">B284-C284</f>
        <v>79807</v>
      </c>
      <c r="E284" s="9" t="n">
        <f aca="false">IF(B284=0,"",C284/B284)</f>
        <v>0.0235406394146652</v>
      </c>
      <c r="F284" s="8" t="n">
        <v>4247</v>
      </c>
      <c r="G284" s="8" t="n">
        <v>23325</v>
      </c>
      <c r="H284" s="8" t="n">
        <v>93166</v>
      </c>
    </row>
    <row r="285" customFormat="false" ht="15" hidden="false" customHeight="true" outlineLevel="0" collapsed="false">
      <c r="A285" s="7" t="n">
        <v>42583</v>
      </c>
      <c r="B285" s="8" t="n">
        <v>79882</v>
      </c>
      <c r="C285" s="8" t="n">
        <v>2031</v>
      </c>
      <c r="D285" s="8" t="n">
        <f aca="false">B285-C285</f>
        <v>77851</v>
      </c>
      <c r="E285" s="9" t="n">
        <f aca="false">IF(B285=0,"",C285/B285)</f>
        <v>0.0254250018777697</v>
      </c>
      <c r="F285" s="8" t="n">
        <v>4581</v>
      </c>
      <c r="G285" s="8" t="n">
        <v>23341</v>
      </c>
      <c r="H285" s="8" t="n">
        <v>95847</v>
      </c>
    </row>
    <row r="286" customFormat="false" ht="15" hidden="false" customHeight="true" outlineLevel="0" collapsed="false">
      <c r="A286" s="7" t="n">
        <v>42614</v>
      </c>
      <c r="B286" s="8" t="n">
        <v>77125</v>
      </c>
      <c r="C286" s="8" t="n">
        <v>1967</v>
      </c>
      <c r="D286" s="8" t="n">
        <f aca="false">B286-C286</f>
        <v>75158</v>
      </c>
      <c r="E286" s="9" t="n">
        <f aca="false">IF(B286=0,"",C286/B286)</f>
        <v>0.0255040518638574</v>
      </c>
      <c r="F286" s="8" t="n">
        <v>4220</v>
      </c>
      <c r="G286" s="8" t="n">
        <v>23246</v>
      </c>
      <c r="H286" s="8" t="n">
        <v>97635</v>
      </c>
    </row>
    <row r="287" customFormat="false" ht="15" hidden="false" customHeight="true" outlineLevel="0" collapsed="false">
      <c r="A287" s="7" t="n">
        <v>42644</v>
      </c>
      <c r="B287" s="8" t="n">
        <v>74966</v>
      </c>
      <c r="C287" s="8" t="n">
        <v>1641</v>
      </c>
      <c r="D287" s="8" t="n">
        <f aca="false">B287-C287</f>
        <v>73325</v>
      </c>
      <c r="E287" s="9" t="n">
        <f aca="false">IF(B287=0,"",C287/B287)</f>
        <v>0.0218899234319558</v>
      </c>
      <c r="F287" s="8" t="n">
        <v>3703</v>
      </c>
      <c r="G287" s="8" t="n">
        <v>22961</v>
      </c>
      <c r="H287" s="8" t="n">
        <v>96891</v>
      </c>
    </row>
    <row r="288" customFormat="false" ht="15" hidden="false" customHeight="true" outlineLevel="0" collapsed="false">
      <c r="A288" s="7" t="n">
        <v>42675</v>
      </c>
      <c r="B288" s="8" t="n">
        <v>76758</v>
      </c>
      <c r="C288" s="8" t="n">
        <v>1813</v>
      </c>
      <c r="D288" s="8" t="n">
        <f aca="false">B288-C288</f>
        <v>74945</v>
      </c>
      <c r="E288" s="9" t="n">
        <f aca="false">IF(B288=0,"",C288/B288)</f>
        <v>0.0236196878501264</v>
      </c>
      <c r="F288" s="8" t="n">
        <v>3956</v>
      </c>
      <c r="G288" s="8" t="n">
        <v>24643</v>
      </c>
      <c r="H288" s="8" t="n">
        <v>100087</v>
      </c>
    </row>
    <row r="289" customFormat="false" ht="15" hidden="false" customHeight="true" outlineLevel="0" collapsed="false">
      <c r="A289" s="7" t="n">
        <v>42705</v>
      </c>
      <c r="B289" s="8" t="n">
        <v>75736</v>
      </c>
      <c r="C289" s="8" t="n">
        <v>1736</v>
      </c>
      <c r="D289" s="8" t="n">
        <f aca="false">B289-C289</f>
        <v>74000</v>
      </c>
      <c r="E289" s="9" t="n">
        <f aca="false">IF(B289=0,"",C289/B289)</f>
        <v>0.0229217281081652</v>
      </c>
      <c r="F289" s="8" t="n">
        <v>4464</v>
      </c>
      <c r="G289" s="8" t="n">
        <v>25992</v>
      </c>
      <c r="H289" s="8" t="n">
        <v>100889</v>
      </c>
    </row>
    <row r="290" customFormat="false" ht="15" hidden="false" customHeight="true" outlineLevel="0" collapsed="false">
      <c r="A290" s="7" t="n">
        <v>42736</v>
      </c>
      <c r="B290" s="8" t="n">
        <v>72294</v>
      </c>
      <c r="C290" s="8" t="n">
        <v>1583</v>
      </c>
      <c r="D290" s="8" t="n">
        <f aca="false">B290-C290</f>
        <v>70711</v>
      </c>
      <c r="E290" s="9" t="n">
        <f aca="false">IF(B290=0,"",C290/B290)</f>
        <v>0.0218966995877943</v>
      </c>
      <c r="F290" s="8" t="n">
        <v>3988</v>
      </c>
      <c r="G290" s="8" t="n">
        <v>25868</v>
      </c>
      <c r="H290" s="8" t="n">
        <v>103522</v>
      </c>
    </row>
    <row r="291" customFormat="false" ht="15" hidden="false" customHeight="true" outlineLevel="0" collapsed="false">
      <c r="A291" s="7" t="n">
        <v>42767</v>
      </c>
      <c r="B291" s="8" t="n">
        <v>69401</v>
      </c>
      <c r="C291" s="8" t="n">
        <v>1266</v>
      </c>
      <c r="D291" s="8" t="n">
        <f aca="false">B291-C291</f>
        <v>68135</v>
      </c>
      <c r="E291" s="9" t="n">
        <f aca="false">IF(B291=0,"",C291/B291)</f>
        <v>0.0182418120776358</v>
      </c>
      <c r="F291" s="8" t="n">
        <v>4216</v>
      </c>
      <c r="G291" s="8" t="n">
        <v>26987</v>
      </c>
      <c r="H291" s="8" t="n">
        <v>100913</v>
      </c>
    </row>
    <row r="292" customFormat="false" ht="15" hidden="false" customHeight="true" outlineLevel="0" collapsed="false">
      <c r="A292" s="7" t="n">
        <v>42795</v>
      </c>
      <c r="B292" s="8" t="n">
        <v>71397</v>
      </c>
      <c r="C292" s="8" t="n">
        <v>1537</v>
      </c>
      <c r="D292" s="8" t="n">
        <f aca="false">B292-C292</f>
        <v>69860</v>
      </c>
      <c r="E292" s="9" t="n">
        <f aca="false">IF(B292=0,"",C292/B292)</f>
        <v>0.0215275151617015</v>
      </c>
      <c r="F292" s="8" t="n">
        <v>3990</v>
      </c>
      <c r="G292" s="8" t="n">
        <v>27887</v>
      </c>
      <c r="H292" s="8" t="n">
        <v>96619</v>
      </c>
    </row>
    <row r="293" customFormat="false" ht="15" hidden="false" customHeight="true" outlineLevel="0" collapsed="false">
      <c r="A293" s="7" t="n">
        <v>42826</v>
      </c>
      <c r="B293" s="8" t="n">
        <v>70809</v>
      </c>
      <c r="C293" s="8" t="n">
        <v>1765</v>
      </c>
      <c r="D293" s="8" t="n">
        <f aca="false">B293-C293</f>
        <v>69044</v>
      </c>
      <c r="E293" s="9" t="n">
        <f aca="false">IF(B293=0,"",C293/B293)</f>
        <v>0.0249262099450635</v>
      </c>
      <c r="F293" s="8" t="n">
        <v>4233</v>
      </c>
      <c r="G293" s="8" t="n">
        <v>27288</v>
      </c>
      <c r="H293" s="8" t="n">
        <v>92722</v>
      </c>
    </row>
    <row r="294" customFormat="false" ht="15" hidden="false" customHeight="true" outlineLevel="0" collapsed="false">
      <c r="A294" s="7" t="n">
        <v>42856</v>
      </c>
      <c r="B294" s="8" t="n">
        <v>73130</v>
      </c>
      <c r="C294" s="8" t="n">
        <v>1908</v>
      </c>
      <c r="D294" s="8" t="n">
        <f aca="false">B294-C294</f>
        <v>71222</v>
      </c>
      <c r="E294" s="9" t="n">
        <f aca="false">IF(B294=0,"",C294/B294)</f>
        <v>0.0260905237248735</v>
      </c>
      <c r="F294" s="8" t="n">
        <v>5032</v>
      </c>
      <c r="G294" s="8" t="n">
        <v>28235</v>
      </c>
      <c r="H294" s="8" t="n">
        <v>89866</v>
      </c>
    </row>
    <row r="295" customFormat="false" ht="15" hidden="false" customHeight="true" outlineLevel="0" collapsed="false">
      <c r="A295" s="7" t="n">
        <v>42887</v>
      </c>
      <c r="B295" s="8" t="n">
        <v>70256</v>
      </c>
      <c r="C295" s="8" t="n">
        <v>1845</v>
      </c>
      <c r="D295" s="8" t="n">
        <f aca="false">B295-C295</f>
        <v>68411</v>
      </c>
      <c r="E295" s="9" t="n">
        <f aca="false">IF(B295=0,"",C295/B295)</f>
        <v>0.0262611022546117</v>
      </c>
      <c r="F295" s="8" t="n">
        <v>4577</v>
      </c>
      <c r="G295" s="8" t="n">
        <v>29914</v>
      </c>
      <c r="H295" s="8" t="n">
        <v>86419</v>
      </c>
    </row>
    <row r="296" customFormat="false" ht="15" hidden="false" customHeight="true" outlineLevel="0" collapsed="false">
      <c r="A296" s="7" t="n">
        <v>42917</v>
      </c>
      <c r="B296" s="8" t="n">
        <v>70113</v>
      </c>
      <c r="C296" s="8" t="n">
        <v>1941</v>
      </c>
      <c r="D296" s="8" t="n">
        <f aca="false">B296-C296</f>
        <v>68172</v>
      </c>
      <c r="E296" s="9" t="n">
        <f aca="false">IF(B296=0,"",C296/B296)</f>
        <v>0.0276838817337726</v>
      </c>
      <c r="F296" s="8" t="n">
        <v>4665</v>
      </c>
      <c r="G296" s="8" t="n">
        <v>29855</v>
      </c>
      <c r="H296" s="8" t="n">
        <v>84665</v>
      </c>
    </row>
    <row r="297" customFormat="false" ht="15" hidden="false" customHeight="true" outlineLevel="0" collapsed="false">
      <c r="A297" s="7" t="n">
        <v>42948</v>
      </c>
      <c r="B297" s="8" t="n">
        <v>67577</v>
      </c>
      <c r="C297" s="8" t="n">
        <v>2416</v>
      </c>
      <c r="D297" s="8" t="n">
        <f aca="false">B297-C297</f>
        <v>65161</v>
      </c>
      <c r="E297" s="9" t="n">
        <f aca="false">IF(B297=0,"",C297/B297)</f>
        <v>0.035751809047457</v>
      </c>
      <c r="F297" s="8" t="n">
        <v>4393</v>
      </c>
      <c r="G297" s="8" t="n">
        <v>30148</v>
      </c>
      <c r="H297" s="8" t="n">
        <v>84700</v>
      </c>
    </row>
    <row r="298" customFormat="false" ht="15" hidden="false" customHeight="true" outlineLevel="0" collapsed="false">
      <c r="A298" s="7" t="n">
        <v>42979</v>
      </c>
      <c r="B298" s="8" t="n">
        <v>68197</v>
      </c>
      <c r="C298" s="8" t="n">
        <v>2479</v>
      </c>
      <c r="D298" s="8" t="n">
        <f aca="false">B298-C298</f>
        <v>65718</v>
      </c>
      <c r="E298" s="9" t="n">
        <f aca="false">IF(B298=0,"",C298/B298)</f>
        <v>0.0363505726058331</v>
      </c>
      <c r="F298" s="8" t="n">
        <v>4686</v>
      </c>
      <c r="G298" s="8" t="n">
        <v>29995</v>
      </c>
      <c r="H298" s="8" t="n">
        <v>84742</v>
      </c>
    </row>
    <row r="299" customFormat="false" ht="15" hidden="false" customHeight="true" outlineLevel="0" collapsed="false">
      <c r="A299" s="7" t="n">
        <v>43009</v>
      </c>
      <c r="B299" s="8" t="n">
        <v>68650</v>
      </c>
      <c r="C299" s="8" t="n">
        <v>2685</v>
      </c>
      <c r="D299" s="8" t="n">
        <f aca="false">B299-C299</f>
        <v>65965</v>
      </c>
      <c r="E299" s="9" t="n">
        <f aca="false">IF(B299=0,"",C299/B299)</f>
        <v>0.0391114348142753</v>
      </c>
      <c r="F299" s="8" t="n">
        <v>4963</v>
      </c>
      <c r="G299" s="8" t="n">
        <v>30627</v>
      </c>
      <c r="H299" s="8" t="n">
        <v>85898</v>
      </c>
    </row>
    <row r="300" customFormat="false" ht="15" hidden="false" customHeight="true" outlineLevel="0" collapsed="false">
      <c r="A300" s="7" t="n">
        <v>43040</v>
      </c>
      <c r="B300" s="8" t="n">
        <v>69370</v>
      </c>
      <c r="C300" s="8" t="n">
        <v>2916</v>
      </c>
      <c r="D300" s="8" t="n">
        <f aca="false">B300-C300</f>
        <v>66454</v>
      </c>
      <c r="E300" s="9" t="n">
        <f aca="false">IF(B300=0,"",C300/B300)</f>
        <v>0.0420354620152804</v>
      </c>
      <c r="F300" s="8" t="n">
        <v>5460</v>
      </c>
      <c r="G300" s="8" t="n">
        <v>30504</v>
      </c>
      <c r="H300" s="8" t="n">
        <v>84394</v>
      </c>
    </row>
    <row r="301" customFormat="false" ht="15" hidden="false" customHeight="true" outlineLevel="0" collapsed="false">
      <c r="A301" s="7" t="n">
        <v>43070</v>
      </c>
      <c r="B301" s="8" t="n">
        <v>69661</v>
      </c>
      <c r="C301" s="8" t="n">
        <v>3105</v>
      </c>
      <c r="D301" s="8" t="n">
        <f aca="false">B301-C301</f>
        <v>66556</v>
      </c>
      <c r="E301" s="9" t="n">
        <f aca="false">IF(B301=0,"",C301/B301)</f>
        <v>0.044573003545743</v>
      </c>
      <c r="F301" s="8" t="n">
        <v>5739</v>
      </c>
      <c r="G301" s="8" t="n">
        <v>31664</v>
      </c>
      <c r="H301" s="8" t="n">
        <v>85799</v>
      </c>
    </row>
    <row r="302" customFormat="false" ht="15" hidden="false" customHeight="true" outlineLevel="0" collapsed="false">
      <c r="A302" s="7" t="n">
        <v>43101</v>
      </c>
      <c r="B302" s="8" t="n">
        <v>68483</v>
      </c>
      <c r="C302" s="8" t="n">
        <v>3850</v>
      </c>
      <c r="D302" s="8" t="n">
        <f aca="false">B302-C302</f>
        <v>64633</v>
      </c>
      <c r="E302" s="9" t="n">
        <f aca="false">IF(B302=0,"",C302/B302)</f>
        <v>0.0562183315567367</v>
      </c>
      <c r="F302" s="8" t="n">
        <v>6078</v>
      </c>
      <c r="G302" s="8" t="n">
        <v>32274</v>
      </c>
      <c r="H302" s="8" t="n">
        <v>104906</v>
      </c>
    </row>
    <row r="303" customFormat="false" ht="15" hidden="false" customHeight="true" outlineLevel="0" collapsed="false">
      <c r="A303" s="7" t="n">
        <v>43132</v>
      </c>
      <c r="B303" s="8" t="n">
        <v>71380</v>
      </c>
      <c r="C303" s="8" t="n">
        <v>4486</v>
      </c>
      <c r="D303" s="8" t="n">
        <f aca="false">B303-C303</f>
        <v>66894</v>
      </c>
      <c r="E303" s="9" t="n">
        <f aca="false">IF(B303=0,"",C303/B303)</f>
        <v>0.0628467357803306</v>
      </c>
      <c r="F303" s="8" t="n">
        <v>6236</v>
      </c>
      <c r="G303" s="8" t="n">
        <v>36092</v>
      </c>
      <c r="H303" s="8" t="n">
        <v>103001</v>
      </c>
    </row>
    <row r="304" customFormat="false" ht="15" hidden="false" customHeight="true" outlineLevel="0" collapsed="false">
      <c r="A304" s="7" t="n">
        <v>43160</v>
      </c>
      <c r="B304" s="8" t="n">
        <v>69387</v>
      </c>
      <c r="C304" s="8" t="n">
        <v>4348</v>
      </c>
      <c r="D304" s="8" t="n">
        <f aca="false">B304-C304</f>
        <v>65039</v>
      </c>
      <c r="E304" s="9" t="n">
        <f aca="false">IF(B304=0,"",C304/B304)</f>
        <v>0.0626630348624382</v>
      </c>
      <c r="F304" s="8" t="n">
        <v>6469</v>
      </c>
      <c r="G304" s="8" t="n">
        <v>33293</v>
      </c>
      <c r="H304" s="8" t="n">
        <v>101132</v>
      </c>
    </row>
    <row r="305" customFormat="false" ht="15" hidden="false" customHeight="true" outlineLevel="0" collapsed="false">
      <c r="A305" s="7" t="n">
        <v>43191</v>
      </c>
      <c r="B305" s="8" t="n">
        <v>69761</v>
      </c>
      <c r="C305" s="8" t="n">
        <v>4405</v>
      </c>
      <c r="D305" s="8" t="n">
        <f aca="false">B305-C305</f>
        <v>65356</v>
      </c>
      <c r="E305" s="9" t="n">
        <f aca="false">IF(B305=0,"",C305/B305)</f>
        <v>0.0631441636444432</v>
      </c>
      <c r="F305" s="8" t="n">
        <v>6562</v>
      </c>
      <c r="G305" s="8" t="n">
        <v>34387</v>
      </c>
      <c r="H305" s="8" t="n">
        <v>99029</v>
      </c>
    </row>
    <row r="306" customFormat="false" ht="15" hidden="false" customHeight="true" outlineLevel="0" collapsed="false">
      <c r="A306" s="7" t="n">
        <v>43221</v>
      </c>
      <c r="B306" s="8" t="n">
        <v>71421</v>
      </c>
      <c r="C306" s="8" t="n">
        <v>5868</v>
      </c>
      <c r="D306" s="8" t="n">
        <f aca="false">B306-C306</f>
        <v>65553</v>
      </c>
      <c r="E306" s="9" t="n">
        <f aca="false">IF(B306=0,"",C306/B306)</f>
        <v>0.0821607090351577</v>
      </c>
      <c r="F306" s="8" t="n">
        <v>6987</v>
      </c>
      <c r="G306" s="8" t="n">
        <v>34721</v>
      </c>
      <c r="H306" s="8" t="n">
        <v>95427</v>
      </c>
    </row>
    <row r="307" customFormat="false" ht="15" hidden="false" customHeight="true" outlineLevel="0" collapsed="false">
      <c r="A307" s="7" t="n">
        <v>43252</v>
      </c>
      <c r="B307" s="8" t="n">
        <v>71323</v>
      </c>
      <c r="C307" s="8" t="n">
        <v>5183</v>
      </c>
      <c r="D307" s="8" t="n">
        <f aca="false">B307-C307</f>
        <v>66140</v>
      </c>
      <c r="E307" s="9" t="n">
        <f aca="false">IF(B307=0,"",C307/B307)</f>
        <v>0.0726694053811534</v>
      </c>
      <c r="F307" s="8" t="n">
        <v>7055</v>
      </c>
      <c r="G307" s="8" t="n">
        <v>33095</v>
      </c>
      <c r="H307" s="8" t="n">
        <v>93802</v>
      </c>
    </row>
    <row r="308" customFormat="false" ht="15" hidden="false" customHeight="true" outlineLevel="0" collapsed="false">
      <c r="A308" s="7" t="n">
        <v>43282</v>
      </c>
      <c r="B308" s="8" t="n">
        <v>70142</v>
      </c>
      <c r="C308" s="8" t="n">
        <v>5443</v>
      </c>
      <c r="D308" s="8" t="n">
        <f aca="false">B308-C308</f>
        <v>64699</v>
      </c>
      <c r="E308" s="9" t="n">
        <f aca="false">IF(B308=0,"",C308/B308)</f>
        <v>0.0775997262695675</v>
      </c>
      <c r="F308" s="8" t="n">
        <v>7452</v>
      </c>
      <c r="G308" s="8" t="n">
        <v>32301</v>
      </c>
      <c r="H308" s="8" t="n">
        <v>92116</v>
      </c>
    </row>
    <row r="309" customFormat="false" ht="15" hidden="false" customHeight="true" outlineLevel="0" collapsed="false">
      <c r="A309" s="7" t="n">
        <v>43313</v>
      </c>
      <c r="B309" s="8" t="n">
        <v>74467</v>
      </c>
      <c r="C309" s="8" t="n">
        <v>5924</v>
      </c>
      <c r="D309" s="8" t="n">
        <f aca="false">B309-C309</f>
        <v>68543</v>
      </c>
      <c r="E309" s="9" t="n">
        <f aca="false">IF(B309=0,"",C309/B309)</f>
        <v>0.0795520163293808</v>
      </c>
      <c r="F309" s="8" t="n">
        <v>7004</v>
      </c>
      <c r="G309" s="8" t="n">
        <v>32734</v>
      </c>
      <c r="H309" s="8" t="n">
        <v>90978</v>
      </c>
    </row>
    <row r="310" customFormat="false" ht="15" hidden="false" customHeight="true" outlineLevel="0" collapsed="false">
      <c r="A310" s="7" t="n">
        <v>43344</v>
      </c>
      <c r="B310" s="8" t="n">
        <v>74308</v>
      </c>
      <c r="C310" s="8" t="n">
        <v>6307</v>
      </c>
      <c r="D310" s="8" t="n">
        <f aca="false">B310-C310</f>
        <v>68001</v>
      </c>
      <c r="E310" s="9" t="n">
        <f aca="false">IF(B310=0,"",C310/B310)</f>
        <v>0.0848764601388814</v>
      </c>
      <c r="F310" s="8" t="n">
        <v>6287</v>
      </c>
      <c r="G310" s="8" t="n">
        <v>33420</v>
      </c>
      <c r="H310" s="8" t="n">
        <v>89463</v>
      </c>
    </row>
    <row r="311" customFormat="false" ht="15" hidden="false" customHeight="true" outlineLevel="0" collapsed="false">
      <c r="A311" s="7" t="n">
        <v>43374</v>
      </c>
      <c r="B311" s="8" t="n">
        <v>73409</v>
      </c>
      <c r="C311" s="8" t="n">
        <v>6218</v>
      </c>
      <c r="D311" s="8" t="n">
        <f aca="false">B311-C311</f>
        <v>67191</v>
      </c>
      <c r="E311" s="9" t="n">
        <f aca="false">IF(B311=0,"",C311/B311)</f>
        <v>0.0847035104687436</v>
      </c>
      <c r="F311" s="8" t="n">
        <v>7864</v>
      </c>
      <c r="G311" s="8" t="n">
        <v>33436</v>
      </c>
      <c r="H311" s="8" t="n">
        <v>87945</v>
      </c>
    </row>
    <row r="312" customFormat="false" ht="15" hidden="false" customHeight="true" outlineLevel="0" collapsed="false">
      <c r="A312" s="7" t="n">
        <v>43405</v>
      </c>
      <c r="B312" s="8" t="n">
        <v>73761</v>
      </c>
      <c r="C312" s="8" t="n">
        <v>6587</v>
      </c>
      <c r="D312" s="8" t="n">
        <f aca="false">B312-C312</f>
        <v>67174</v>
      </c>
      <c r="E312" s="9" t="n">
        <f aca="false">IF(B312=0,"",C312/B312)</f>
        <v>0.0893019346266998</v>
      </c>
      <c r="F312" s="8" t="n">
        <v>7103</v>
      </c>
      <c r="G312" s="8" t="n">
        <v>31198</v>
      </c>
      <c r="H312" s="8" t="n">
        <v>88195</v>
      </c>
    </row>
    <row r="313" customFormat="false" ht="15" hidden="false" customHeight="true" outlineLevel="0" collapsed="false">
      <c r="A313" s="7" t="n">
        <v>43435</v>
      </c>
      <c r="B313" s="8" t="n">
        <v>76604</v>
      </c>
      <c r="C313" s="8" t="n">
        <v>6904</v>
      </c>
      <c r="D313" s="8" t="n">
        <f aca="false">B313-C313</f>
        <v>69700</v>
      </c>
      <c r="E313" s="9" t="n">
        <f aca="false">IF(B313=0,"",C313/B313)</f>
        <v>0.0901258419925853</v>
      </c>
      <c r="F313" s="8" t="n">
        <v>8048</v>
      </c>
      <c r="G313" s="8" t="n">
        <v>30972</v>
      </c>
      <c r="H313" s="8" t="n">
        <v>89125</v>
      </c>
    </row>
    <row r="314" customFormat="false" ht="15" hidden="false" customHeight="true" outlineLevel="0" collapsed="false">
      <c r="A314" s="7" t="n">
        <v>43466</v>
      </c>
      <c r="B314" s="8" t="n">
        <v>76960</v>
      </c>
      <c r="C314" s="8" t="n">
        <v>6537</v>
      </c>
      <c r="D314" s="8" t="n">
        <f aca="false">B314-C314</f>
        <v>70423</v>
      </c>
      <c r="E314" s="9" t="n">
        <f aca="false">IF(B314=0,"",C314/B314)</f>
        <v>0.0849402286902287</v>
      </c>
      <c r="F314" s="8" t="n">
        <v>8116</v>
      </c>
      <c r="G314" s="8" t="n">
        <v>31935</v>
      </c>
      <c r="H314" s="8" t="n">
        <v>83084</v>
      </c>
    </row>
    <row r="315" customFormat="false" ht="15" hidden="false" customHeight="true" outlineLevel="0" collapsed="false">
      <c r="A315" s="7" t="n">
        <v>43497</v>
      </c>
      <c r="B315" s="8" t="n">
        <v>80719</v>
      </c>
      <c r="C315" s="8" t="n">
        <v>6893</v>
      </c>
      <c r="D315" s="8" t="n">
        <f aca="false">B315-C315</f>
        <v>73826</v>
      </c>
      <c r="E315" s="9" t="n">
        <f aca="false">IF(B315=0,"",C315/B315)</f>
        <v>0.0853950123267137</v>
      </c>
      <c r="F315" s="8" t="n">
        <v>8034</v>
      </c>
      <c r="G315" s="8" t="n">
        <v>32727</v>
      </c>
      <c r="H315" s="8" t="n">
        <v>86718</v>
      </c>
    </row>
    <row r="316" customFormat="false" ht="15" hidden="false" customHeight="true" outlineLevel="0" collapsed="false">
      <c r="A316" s="7" t="n">
        <v>43525</v>
      </c>
      <c r="B316" s="8" t="n">
        <v>81030</v>
      </c>
      <c r="C316" s="8" t="n">
        <v>7424</v>
      </c>
      <c r="D316" s="8" t="n">
        <f aca="false">B316-C316</f>
        <v>73606</v>
      </c>
      <c r="E316" s="9" t="n">
        <f aca="false">IF(B316=0,"",C316/B316)</f>
        <v>0.0916203875107985</v>
      </c>
      <c r="F316" s="8" t="n">
        <v>7640</v>
      </c>
      <c r="G316" s="8" t="n">
        <v>32599</v>
      </c>
      <c r="H316" s="8" t="n">
        <v>92387</v>
      </c>
    </row>
    <row r="317" customFormat="false" ht="15" hidden="false" customHeight="true" outlineLevel="0" collapsed="false">
      <c r="A317" s="7" t="n">
        <v>43556</v>
      </c>
      <c r="B317" s="8" t="n">
        <v>81723</v>
      </c>
      <c r="C317" s="8" t="n">
        <v>7987</v>
      </c>
      <c r="D317" s="8" t="n">
        <f aca="false">B317-C317</f>
        <v>73736</v>
      </c>
      <c r="E317" s="9" t="n">
        <f aca="false">IF(B317=0,"",C317/B317)</f>
        <v>0.0977325844621465</v>
      </c>
      <c r="F317" s="8" t="n">
        <v>7849</v>
      </c>
      <c r="G317" s="8" t="n">
        <v>32847</v>
      </c>
      <c r="H317" s="8" t="n">
        <v>98561</v>
      </c>
    </row>
    <row r="318" customFormat="false" ht="15" hidden="false" customHeight="true" outlineLevel="0" collapsed="false">
      <c r="A318" s="7" t="n">
        <v>43586</v>
      </c>
      <c r="B318" s="8" t="n">
        <v>80906</v>
      </c>
      <c r="C318" s="8" t="n">
        <v>7963</v>
      </c>
      <c r="D318" s="8" t="n">
        <f aca="false">B318-C318</f>
        <v>72943</v>
      </c>
      <c r="E318" s="9" t="n">
        <f aca="false">IF(B318=0,"",C318/B318)</f>
        <v>0.0984228610980644</v>
      </c>
      <c r="F318" s="8" t="n">
        <v>8740</v>
      </c>
      <c r="G318" s="8" t="n">
        <v>33455</v>
      </c>
      <c r="H318" s="8" t="n">
        <v>105774</v>
      </c>
    </row>
    <row r="319" customFormat="false" ht="15" hidden="false" customHeight="true" outlineLevel="0" collapsed="false">
      <c r="A319" s="7" t="n">
        <v>43617</v>
      </c>
      <c r="B319" s="8" t="n">
        <v>81293</v>
      </c>
      <c r="C319" s="8" t="n">
        <v>8380</v>
      </c>
      <c r="D319" s="8" t="n">
        <f aca="false">B319-C319</f>
        <v>72913</v>
      </c>
      <c r="E319" s="9" t="n">
        <f aca="false">IF(B319=0,"",C319/B319)</f>
        <v>0.103083906363402</v>
      </c>
      <c r="F319" s="8" t="n">
        <v>8885</v>
      </c>
      <c r="G319" s="8" t="n">
        <v>34058</v>
      </c>
      <c r="H319" s="8" t="n">
        <v>111722</v>
      </c>
    </row>
    <row r="320" customFormat="false" ht="15" hidden="false" customHeight="true" outlineLevel="0" collapsed="false">
      <c r="A320" s="7" t="n">
        <v>43647</v>
      </c>
      <c r="B320" s="8" t="n">
        <v>81281</v>
      </c>
      <c r="C320" s="8" t="n">
        <v>8610</v>
      </c>
      <c r="D320" s="8" t="n">
        <f aca="false">B320-C320</f>
        <v>72671</v>
      </c>
      <c r="E320" s="9" t="n">
        <f aca="false">IF(B320=0,"",C320/B320)</f>
        <v>0.105928814852179</v>
      </c>
      <c r="F320" s="8" t="n">
        <v>8826</v>
      </c>
      <c r="G320" s="8" t="n">
        <v>34167</v>
      </c>
      <c r="H320" s="8" t="n">
        <v>114523</v>
      </c>
    </row>
    <row r="321" customFormat="false" ht="15" hidden="false" customHeight="true" outlineLevel="0" collapsed="false">
      <c r="A321" s="7" t="n">
        <v>43678</v>
      </c>
      <c r="B321" s="8" t="n">
        <v>80950</v>
      </c>
      <c r="C321" s="8" t="n">
        <v>9308</v>
      </c>
      <c r="D321" s="8" t="n">
        <f aca="false">B321-C321</f>
        <v>71642</v>
      </c>
      <c r="E321" s="9" t="n">
        <f aca="false">IF(B321=0,"",C321/B321)</f>
        <v>0.114984558369364</v>
      </c>
      <c r="F321" s="8" t="n">
        <v>8829</v>
      </c>
      <c r="G321" s="8" t="n">
        <v>35235</v>
      </c>
      <c r="H321" s="8" t="n">
        <v>119637</v>
      </c>
    </row>
    <row r="322" customFormat="false" ht="15" hidden="false" customHeight="true" outlineLevel="0" collapsed="false">
      <c r="A322" s="7" t="n">
        <v>43709</v>
      </c>
      <c r="B322" s="8" t="n">
        <v>81128</v>
      </c>
      <c r="C322" s="8" t="n">
        <v>9010</v>
      </c>
      <c r="D322" s="8" t="n">
        <f aca="false">B322-C322</f>
        <v>72118</v>
      </c>
      <c r="E322" s="9" t="n">
        <f aca="false">IF(B322=0,"",C322/B322)</f>
        <v>0.111059067153141</v>
      </c>
      <c r="F322" s="8" t="n">
        <v>8120</v>
      </c>
      <c r="G322" s="8" t="n">
        <v>36371</v>
      </c>
      <c r="H322" s="8" t="n">
        <v>123993</v>
      </c>
    </row>
    <row r="323" customFormat="false" ht="15" hidden="false" customHeight="true" outlineLevel="0" collapsed="false">
      <c r="A323" s="7" t="n">
        <v>43739</v>
      </c>
      <c r="B323" s="8" t="n">
        <v>78947</v>
      </c>
      <c r="C323" s="8" t="n">
        <v>9490</v>
      </c>
      <c r="D323" s="8" t="n">
        <f aca="false">B323-C323</f>
        <v>69457</v>
      </c>
      <c r="E323" s="9" t="n">
        <f aca="false">IF(B323=0,"",C323/B323)</f>
        <v>0.120207227633729</v>
      </c>
      <c r="F323" s="8" t="n">
        <v>9123</v>
      </c>
      <c r="G323" s="8" t="n">
        <v>36736</v>
      </c>
      <c r="H323" s="8" t="n">
        <v>127307</v>
      </c>
    </row>
    <row r="324" customFormat="false" ht="15" hidden="false" customHeight="true" outlineLevel="0" collapsed="false">
      <c r="A324" s="7" t="n">
        <v>43770</v>
      </c>
      <c r="B324" s="8" t="n">
        <v>81211</v>
      </c>
      <c r="C324" s="8" t="n">
        <v>8434</v>
      </c>
      <c r="D324" s="8" t="n">
        <f aca="false">B324-C324</f>
        <v>72777</v>
      </c>
      <c r="E324" s="9" t="n">
        <f aca="false">IF(B324=0,"",C324/B324)</f>
        <v>0.103852926327714</v>
      </c>
      <c r="F324" s="8" t="n">
        <v>9609</v>
      </c>
      <c r="G324" s="8" t="n">
        <v>38150</v>
      </c>
      <c r="H324" s="8" t="n">
        <v>129589</v>
      </c>
    </row>
    <row r="325" customFormat="false" ht="15" hidden="false" customHeight="true" outlineLevel="0" collapsed="false">
      <c r="A325" s="7" t="n">
        <v>43800</v>
      </c>
      <c r="B325" s="8" t="n">
        <v>80666</v>
      </c>
      <c r="C325" s="8" t="n">
        <v>9317</v>
      </c>
      <c r="D325" s="8" t="n">
        <f aca="false">B325-C325</f>
        <v>71349</v>
      </c>
      <c r="E325" s="9" t="n">
        <f aca="false">IF(B325=0,"",C325/B325)</f>
        <v>0.115500954553343</v>
      </c>
      <c r="F325" s="8" t="n">
        <v>7920</v>
      </c>
      <c r="G325" s="8" t="n">
        <v>38531</v>
      </c>
      <c r="H325" s="8" t="n">
        <v>129165</v>
      </c>
    </row>
    <row r="326" customFormat="false" ht="15" hidden="false" customHeight="true" outlineLevel="0" collapsed="false">
      <c r="A326" s="7" t="n">
        <v>43831</v>
      </c>
      <c r="B326" s="8" t="n">
        <v>79140</v>
      </c>
      <c r="C326" s="8" t="n">
        <v>9393</v>
      </c>
      <c r="D326" s="8" t="n">
        <f aca="false">B326-C326</f>
        <v>69747</v>
      </c>
      <c r="E326" s="9" t="n">
        <f aca="false">IF(B326=0,"",C326/B326)</f>
        <v>0.11868840030326</v>
      </c>
      <c r="F326" s="8" t="n">
        <v>9443</v>
      </c>
      <c r="G326" s="8" t="n">
        <v>40528</v>
      </c>
      <c r="H326" s="8" t="n">
        <v>120463</v>
      </c>
    </row>
    <row r="327" customFormat="false" ht="15" hidden="false" customHeight="true" outlineLevel="0" collapsed="false">
      <c r="A327" s="7" t="n">
        <v>43862</v>
      </c>
      <c r="B327" s="8" t="n">
        <v>77721</v>
      </c>
      <c r="C327" s="8" t="n">
        <v>9146</v>
      </c>
      <c r="D327" s="8" t="n">
        <f aca="false">B327-C327</f>
        <v>68575</v>
      </c>
      <c r="E327" s="9" t="n">
        <f aca="false">IF(B327=0,"",C327/B327)</f>
        <v>0.117677333024536</v>
      </c>
      <c r="F327" s="8" t="n">
        <v>9696</v>
      </c>
      <c r="G327" s="8" t="n">
        <v>41122</v>
      </c>
      <c r="H327" s="8" t="n">
        <v>113911</v>
      </c>
    </row>
    <row r="328" customFormat="false" ht="15" hidden="false" customHeight="true" outlineLevel="0" collapsed="false">
      <c r="A328" s="7" t="n">
        <v>43891</v>
      </c>
      <c r="B328" s="8" t="n">
        <v>78037</v>
      </c>
      <c r="C328" s="8" t="n">
        <v>9731</v>
      </c>
      <c r="D328" s="8" t="n">
        <f aca="false">B328-C328</f>
        <v>68306</v>
      </c>
      <c r="E328" s="9" t="n">
        <f aca="false">IF(B328=0,"",C328/B328)</f>
        <v>0.124697258992529</v>
      </c>
      <c r="F328" s="8" t="n">
        <v>9445</v>
      </c>
      <c r="G328" s="8" t="n">
        <v>42163</v>
      </c>
      <c r="H328" s="8" t="n">
        <v>112751</v>
      </c>
    </row>
    <row r="329" customFormat="false" ht="15" hidden="false" customHeight="true" outlineLevel="0" collapsed="false">
      <c r="A329" s="7" t="n">
        <v>43922</v>
      </c>
      <c r="B329" s="8" t="n">
        <v>73748</v>
      </c>
      <c r="C329" s="8" t="n">
        <v>9753</v>
      </c>
      <c r="D329" s="8" t="n">
        <f aca="false">B329-C329</f>
        <v>63995</v>
      </c>
      <c r="E329" s="9" t="n">
        <f aca="false">IF(B329=0,"",C329/B329)</f>
        <v>0.132247654173673</v>
      </c>
      <c r="F329" s="8" t="n">
        <v>8932</v>
      </c>
      <c r="G329" s="8" t="n">
        <v>40895</v>
      </c>
      <c r="H329" s="8" t="n">
        <v>110244</v>
      </c>
    </row>
    <row r="330" customFormat="false" ht="15" hidden="false" customHeight="true" outlineLevel="0" collapsed="false">
      <c r="A330" s="7" t="n">
        <v>43952</v>
      </c>
      <c r="B330" s="8" t="n">
        <v>73009</v>
      </c>
      <c r="C330" s="8" t="n">
        <v>8799</v>
      </c>
      <c r="D330" s="8" t="n">
        <f aca="false">B330-C330</f>
        <v>64210</v>
      </c>
      <c r="E330" s="9" t="n">
        <f aca="false">IF(B330=0,"",C330/B330)</f>
        <v>0.120519388020655</v>
      </c>
      <c r="F330" s="8" t="n">
        <v>8695</v>
      </c>
      <c r="G330" s="8" t="n">
        <v>41712</v>
      </c>
      <c r="H330" s="8" t="n">
        <v>108679</v>
      </c>
    </row>
    <row r="331" customFormat="false" ht="15" hidden="false" customHeight="true" outlineLevel="0" collapsed="false">
      <c r="A331" s="7" t="n">
        <v>43983</v>
      </c>
      <c r="B331" s="8" t="n">
        <v>74577</v>
      </c>
      <c r="C331" s="8" t="n">
        <v>9741</v>
      </c>
      <c r="D331" s="8" t="n">
        <f aca="false">B331-C331</f>
        <v>64836</v>
      </c>
      <c r="E331" s="9" t="n">
        <f aca="false">IF(B331=0,"",C331/B331)</f>
        <v>0.130616678064283</v>
      </c>
      <c r="F331" s="8" t="n">
        <v>8973</v>
      </c>
      <c r="G331" s="8" t="n">
        <v>42901</v>
      </c>
      <c r="H331" s="8" t="n">
        <v>107940</v>
      </c>
    </row>
    <row r="332" customFormat="false" ht="15" hidden="false" customHeight="true" outlineLevel="0" collapsed="false">
      <c r="A332" s="7" t="n">
        <v>44013</v>
      </c>
      <c r="B332" s="8" t="n">
        <v>75713</v>
      </c>
      <c r="C332" s="8" t="n">
        <v>9823</v>
      </c>
      <c r="D332" s="8" t="n">
        <f aca="false">B332-C332</f>
        <v>65890</v>
      </c>
      <c r="E332" s="9" t="n">
        <f aca="false">IF(B332=0,"",C332/B332)</f>
        <v>0.129739938980096</v>
      </c>
      <c r="F332" s="8" t="n">
        <v>8750</v>
      </c>
      <c r="G332" s="8" t="n">
        <v>42837</v>
      </c>
      <c r="H332" s="8" t="n">
        <v>107888</v>
      </c>
    </row>
    <row r="333" customFormat="false" ht="15" hidden="false" customHeight="true" outlineLevel="0" collapsed="false">
      <c r="A333" s="7" t="n">
        <v>44044</v>
      </c>
      <c r="B333" s="8" t="n">
        <v>73955</v>
      </c>
      <c r="C333" s="8" t="n">
        <v>8354</v>
      </c>
      <c r="D333" s="8" t="n">
        <f aca="false">B333-C333</f>
        <v>65601</v>
      </c>
      <c r="E333" s="9" t="n">
        <f aca="false">IF(B333=0,"",C333/B333)</f>
        <v>0.112960584139003</v>
      </c>
      <c r="F333" s="8" t="n">
        <v>9102</v>
      </c>
      <c r="G333" s="8" t="n">
        <v>41298</v>
      </c>
      <c r="H333" s="8" t="n">
        <v>107460</v>
      </c>
    </row>
    <row r="334" customFormat="false" ht="15" hidden="false" customHeight="true" outlineLevel="0" collapsed="false">
      <c r="A334" s="7" t="n">
        <v>44075</v>
      </c>
      <c r="B334" s="8" t="n">
        <v>72990</v>
      </c>
      <c r="C334" s="8" t="n">
        <v>9208</v>
      </c>
      <c r="D334" s="8" t="n">
        <f aca="false">B334-C334</f>
        <v>63782</v>
      </c>
      <c r="E334" s="9" t="n">
        <f aca="false">IF(B334=0,"",C334/B334)</f>
        <v>0.126154267707905</v>
      </c>
      <c r="F334" s="8" t="n">
        <v>10101</v>
      </c>
      <c r="G334" s="8" t="n">
        <v>41620</v>
      </c>
      <c r="H334" s="8" t="n">
        <v>108213</v>
      </c>
    </row>
    <row r="335" customFormat="false" ht="15" hidden="false" customHeight="true" outlineLevel="0" collapsed="false">
      <c r="A335" s="7" t="n">
        <v>44105</v>
      </c>
      <c r="B335" s="8" t="n">
        <v>74754</v>
      </c>
      <c r="C335" s="8" t="n">
        <v>9526</v>
      </c>
      <c r="D335" s="8" t="n">
        <f aca="false">B335-C335</f>
        <v>65228</v>
      </c>
      <c r="E335" s="9" t="n">
        <f aca="false">IF(B335=0,"",C335/B335)</f>
        <v>0.127431308023651</v>
      </c>
      <c r="F335" s="8" t="n">
        <v>9290</v>
      </c>
      <c r="G335" s="8" t="n">
        <v>43712</v>
      </c>
      <c r="H335" s="8" t="n">
        <v>110053</v>
      </c>
    </row>
    <row r="336" customFormat="false" ht="15" hidden="false" customHeight="true" outlineLevel="0" collapsed="false">
      <c r="A336" s="7" t="n">
        <v>44136</v>
      </c>
      <c r="B336" s="8" t="n">
        <v>73276</v>
      </c>
      <c r="C336" s="8" t="n">
        <v>8555</v>
      </c>
      <c r="D336" s="8" t="n">
        <f aca="false">B336-C336</f>
        <v>64721</v>
      </c>
      <c r="E336" s="9" t="n">
        <f aca="false">IF(B336=0,"",C336/B336)</f>
        <v>0.116750368469895</v>
      </c>
      <c r="F336" s="8" t="n">
        <v>9229</v>
      </c>
      <c r="G336" s="8" t="n">
        <v>44815</v>
      </c>
      <c r="H336" s="8" t="n">
        <v>109554</v>
      </c>
    </row>
    <row r="337" customFormat="false" ht="15" hidden="false" customHeight="true" outlineLevel="0" collapsed="false">
      <c r="A337" s="7" t="n">
        <v>44166</v>
      </c>
      <c r="B337" s="8" t="n">
        <v>74405</v>
      </c>
      <c r="C337" s="8" t="n">
        <v>8106</v>
      </c>
      <c r="D337" s="8" t="n">
        <f aca="false">B337-C337</f>
        <v>66299</v>
      </c>
      <c r="E337" s="9" t="n">
        <f aca="false">IF(B337=0,"",C337/B337)</f>
        <v>0.108944291378268</v>
      </c>
      <c r="F337" s="8" t="n">
        <v>9199</v>
      </c>
      <c r="G337" s="8" t="n">
        <v>44035</v>
      </c>
      <c r="H337" s="8" t="n">
        <v>110282</v>
      </c>
    </row>
    <row r="338" customFormat="false" ht="15" hidden="false" customHeight="true" outlineLevel="0" collapsed="false">
      <c r="A338" s="7" t="n">
        <v>44197</v>
      </c>
      <c r="B338" s="8" t="n">
        <v>76095</v>
      </c>
      <c r="C338" s="8" t="n">
        <v>7185</v>
      </c>
      <c r="D338" s="8" t="n">
        <f aca="false">B338-C338</f>
        <v>68910</v>
      </c>
      <c r="E338" s="9" t="n">
        <f aca="false">IF(B338=0,"",C338/B338)</f>
        <v>0.094421446875616</v>
      </c>
      <c r="F338" s="8" t="n">
        <v>9257</v>
      </c>
      <c r="G338" s="8" t="n">
        <v>45095</v>
      </c>
      <c r="H338" s="8" t="n">
        <v>109754</v>
      </c>
    </row>
    <row r="339" customFormat="false" ht="15" hidden="false" customHeight="true" outlineLevel="0" collapsed="false">
      <c r="A339" s="7" t="n">
        <v>44228</v>
      </c>
      <c r="B339" s="8" t="n">
        <v>75628</v>
      </c>
      <c r="C339" s="8" t="n">
        <v>7801</v>
      </c>
      <c r="D339" s="8" t="n">
        <f aca="false">B339-C339</f>
        <v>67827</v>
      </c>
      <c r="E339" s="9" t="n">
        <f aca="false">IF(B339=0,"",C339/B339)</f>
        <v>0.10314962712223</v>
      </c>
      <c r="F339" s="8" t="n">
        <v>9061</v>
      </c>
      <c r="G339" s="8" t="n">
        <v>45580</v>
      </c>
      <c r="H339" s="8" t="n">
        <v>110227</v>
      </c>
    </row>
    <row r="340" customFormat="false" ht="15" hidden="false" customHeight="true" outlineLevel="0" collapsed="false">
      <c r="A340" s="7" t="n">
        <v>44256</v>
      </c>
      <c r="B340" s="8" t="n">
        <v>77623</v>
      </c>
      <c r="C340" s="8" t="n">
        <v>8157</v>
      </c>
      <c r="D340" s="8" t="n">
        <f aca="false">B340-C340</f>
        <v>69466</v>
      </c>
      <c r="E340" s="9" t="n">
        <f aca="false">IF(B340=0,"",C340/B340)</f>
        <v>0.10508483310359</v>
      </c>
      <c r="F340" s="8" t="n">
        <v>10274</v>
      </c>
      <c r="G340" s="8" t="n">
        <v>50030</v>
      </c>
      <c r="H340" s="8" t="n">
        <v>111305</v>
      </c>
    </row>
    <row r="341" customFormat="false" ht="15" hidden="false" customHeight="true" outlineLevel="0" collapsed="false">
      <c r="A341" s="7" t="n">
        <v>44287</v>
      </c>
      <c r="B341" s="8" t="n">
        <v>76360</v>
      </c>
      <c r="C341" s="8" t="n">
        <v>7558</v>
      </c>
      <c r="D341" s="8" t="n">
        <f aca="false">B341-C341</f>
        <v>68802</v>
      </c>
      <c r="E341" s="9" t="n">
        <f aca="false">IF(B341=0,"",C341/B341)</f>
        <v>0.0989785227867994</v>
      </c>
      <c r="F341" s="8" t="n">
        <v>9401</v>
      </c>
      <c r="G341" s="8" t="n">
        <v>50014</v>
      </c>
      <c r="H341" s="8" t="n">
        <v>110983</v>
      </c>
    </row>
    <row r="342" customFormat="false" ht="15" hidden="false" customHeight="true" outlineLevel="0" collapsed="false">
      <c r="A342" s="7" t="n">
        <v>44317</v>
      </c>
      <c r="B342" s="8" t="n">
        <v>76120</v>
      </c>
      <c r="C342" s="8" t="n">
        <v>7651</v>
      </c>
      <c r="D342" s="8" t="n">
        <f aca="false">B342-C342</f>
        <v>68469</v>
      </c>
      <c r="E342" s="9" t="n">
        <f aca="false">IF(B342=0,"",C342/B342)</f>
        <v>0.100512348922754</v>
      </c>
      <c r="F342" s="8" t="n">
        <v>9326</v>
      </c>
      <c r="G342" s="8" t="n">
        <v>49443</v>
      </c>
      <c r="H342" s="8" t="n">
        <v>111558</v>
      </c>
    </row>
    <row r="343" customFormat="false" ht="15" hidden="false" customHeight="true" outlineLevel="0" collapsed="false">
      <c r="A343" s="7" t="n">
        <v>44348</v>
      </c>
      <c r="B343" s="8" t="n">
        <v>78853</v>
      </c>
      <c r="C343" s="8" t="n">
        <v>10741</v>
      </c>
      <c r="D343" s="8" t="n">
        <f aca="false">B343-C343</f>
        <v>68112</v>
      </c>
      <c r="E343" s="9" t="n">
        <f aca="false">IF(B343=0,"",C343/B343)</f>
        <v>0.13621548958188</v>
      </c>
      <c r="F343" s="8" t="n">
        <v>9312</v>
      </c>
      <c r="G343" s="8" t="n">
        <v>50581</v>
      </c>
      <c r="H343" s="8" t="n">
        <v>113700</v>
      </c>
    </row>
    <row r="344" customFormat="false" ht="15" hidden="false" customHeight="true" outlineLevel="0" collapsed="false">
      <c r="A344" s="7" t="n">
        <v>44378</v>
      </c>
      <c r="B344" s="8" t="n">
        <v>80354</v>
      </c>
      <c r="C344" s="8" t="n">
        <v>11417</v>
      </c>
      <c r="D344" s="8" t="n">
        <f aca="false">B344-C344</f>
        <v>68937</v>
      </c>
      <c r="E344" s="9" t="n">
        <f aca="false">IF(B344=0,"",C344/B344)</f>
        <v>0.142083779276701</v>
      </c>
      <c r="F344" s="8" t="n">
        <v>9752</v>
      </c>
      <c r="G344" s="8" t="n">
        <v>51311</v>
      </c>
      <c r="H344" s="8" t="n">
        <v>113113</v>
      </c>
    </row>
    <row r="345" customFormat="false" ht="15" hidden="false" customHeight="true" outlineLevel="0" collapsed="false">
      <c r="A345" s="7" t="n">
        <v>44409</v>
      </c>
      <c r="B345" s="8" t="n">
        <v>80969</v>
      </c>
      <c r="C345" s="8" t="n">
        <v>10924</v>
      </c>
      <c r="D345" s="8" t="n">
        <f aca="false">B345-C345</f>
        <v>70045</v>
      </c>
      <c r="E345" s="9" t="n">
        <f aca="false">IF(B345=0,"",C345/B345)</f>
        <v>0.134915831985081</v>
      </c>
      <c r="F345" s="8" t="n">
        <v>10495</v>
      </c>
      <c r="G345" s="8" t="n">
        <v>53384</v>
      </c>
      <c r="H345" s="8" t="n">
        <v>111509</v>
      </c>
    </row>
    <row r="346" customFormat="false" ht="15" hidden="false" customHeight="true" outlineLevel="0" collapsed="false">
      <c r="A346" s="7" t="n">
        <v>44440</v>
      </c>
      <c r="B346" s="8" t="n">
        <v>82572</v>
      </c>
      <c r="C346" s="8" t="n">
        <v>11260</v>
      </c>
      <c r="D346" s="8" t="n">
        <f aca="false">B346-C346</f>
        <v>71312</v>
      </c>
      <c r="E346" s="9" t="n">
        <f aca="false">IF(B346=0,"",C346/B346)</f>
        <v>0.136365838298697</v>
      </c>
      <c r="F346" s="8" t="n">
        <v>10834</v>
      </c>
      <c r="G346" s="8" t="n">
        <v>54209</v>
      </c>
      <c r="H346" s="8" t="n">
        <v>110756</v>
      </c>
    </row>
    <row r="347" customFormat="false" ht="15" hidden="false" customHeight="true" outlineLevel="0" collapsed="false">
      <c r="A347" s="7" t="n">
        <v>44470</v>
      </c>
      <c r="B347" s="8" t="n">
        <v>86806</v>
      </c>
      <c r="C347" s="8" t="n">
        <v>17719</v>
      </c>
      <c r="D347" s="8" t="n">
        <f aca="false">B347-C347</f>
        <v>69087</v>
      </c>
      <c r="E347" s="9" t="n">
        <f aca="false">IF(B347=0,"",C347/B347)</f>
        <v>0.204121834896205</v>
      </c>
      <c r="F347" s="8" t="n">
        <v>9686</v>
      </c>
      <c r="G347" s="8" t="n">
        <v>55828</v>
      </c>
      <c r="H347" s="8" t="n">
        <v>109707</v>
      </c>
    </row>
    <row r="348" customFormat="false" ht="15" hidden="false" customHeight="true" outlineLevel="0" collapsed="false">
      <c r="A348" s="7" t="n">
        <v>44501</v>
      </c>
      <c r="B348" s="8" t="n">
        <v>93089</v>
      </c>
      <c r="C348" s="8" t="n">
        <v>21553</v>
      </c>
      <c r="D348" s="8" t="n">
        <f aca="false">B348-C348</f>
        <v>71536</v>
      </c>
      <c r="E348" s="9" t="n">
        <f aca="false">IF(B348=0,"",C348/B348)</f>
        <v>0.231531115384202</v>
      </c>
      <c r="F348" s="8" t="n">
        <v>10578</v>
      </c>
      <c r="G348" s="8" t="n">
        <v>58582</v>
      </c>
      <c r="H348" s="8" t="n">
        <v>108735</v>
      </c>
    </row>
    <row r="349" customFormat="false" ht="15" hidden="false" customHeight="true" outlineLevel="0" collapsed="false">
      <c r="A349" s="7" t="n">
        <v>44531</v>
      </c>
      <c r="B349" s="8" t="n">
        <v>94158</v>
      </c>
      <c r="C349" s="8" t="n">
        <v>21991</v>
      </c>
      <c r="D349" s="8" t="n">
        <f aca="false">B349-C349</f>
        <v>72167</v>
      </c>
      <c r="E349" s="9" t="n">
        <f aca="false">IF(B349=0,"",C349/B349)</f>
        <v>0.233554238620192</v>
      </c>
      <c r="F349" s="8" t="n">
        <v>11324</v>
      </c>
      <c r="G349" s="8" t="n">
        <v>60083</v>
      </c>
      <c r="H349" s="8" t="n">
        <v>105565</v>
      </c>
    </row>
    <row r="350" customFormat="false" ht="15" hidden="false" customHeight="true" outlineLevel="0" collapsed="false">
      <c r="A350" s="7" t="n">
        <v>44562</v>
      </c>
      <c r="B350" s="8" t="n">
        <v>97509</v>
      </c>
      <c r="C350" s="8" t="n">
        <v>26223</v>
      </c>
      <c r="D350" s="8" t="n">
        <f aca="false">B350-C350</f>
        <v>71286</v>
      </c>
      <c r="E350" s="9" t="n">
        <f aca="false">IF(B350=0,"",C350/B350)</f>
        <v>0.268929021936437</v>
      </c>
      <c r="F350" s="8" t="n">
        <v>10959</v>
      </c>
      <c r="G350" s="8" t="n">
        <v>62217</v>
      </c>
      <c r="H350" s="8" t="n">
        <v>107861</v>
      </c>
    </row>
    <row r="351" customFormat="false" ht="15" hidden="false" customHeight="true" outlineLevel="0" collapsed="false">
      <c r="A351" s="7" t="n">
        <v>44593</v>
      </c>
      <c r="B351" s="8" t="n">
        <v>99889</v>
      </c>
      <c r="C351" s="8" t="n">
        <v>27398</v>
      </c>
      <c r="D351" s="8" t="n">
        <f aca="false">B351-C351</f>
        <v>72491</v>
      </c>
      <c r="E351" s="9" t="n">
        <f aca="false">IF(B351=0,"",C351/B351)</f>
        <v>0.274284455745878</v>
      </c>
      <c r="F351" s="8" t="n">
        <v>10564</v>
      </c>
      <c r="G351" s="8" t="n">
        <v>64226</v>
      </c>
      <c r="H351" s="8" t="n">
        <v>108518</v>
      </c>
    </row>
    <row r="352" customFormat="false" ht="15" hidden="false" customHeight="true" outlineLevel="0" collapsed="false">
      <c r="A352" s="7" t="n">
        <v>44621</v>
      </c>
      <c r="B352" s="8" t="n">
        <v>103706</v>
      </c>
      <c r="C352" s="8" t="n">
        <v>27869</v>
      </c>
      <c r="D352" s="8" t="n">
        <f aca="false">B352-C352</f>
        <v>75837</v>
      </c>
      <c r="E352" s="9" t="n">
        <f aca="false">IF(B352=0,"",C352/B352)</f>
        <v>0.268730835245791</v>
      </c>
      <c r="F352" s="8" t="n">
        <v>11307</v>
      </c>
      <c r="G352" s="8" t="n">
        <v>64500</v>
      </c>
      <c r="H352" s="8" t="n">
        <v>109045</v>
      </c>
    </row>
    <row r="353" customFormat="false" ht="15" hidden="false" customHeight="true" outlineLevel="0" collapsed="false">
      <c r="A353" s="7" t="n">
        <v>44652</v>
      </c>
      <c r="B353" s="8" t="n">
        <v>111085</v>
      </c>
      <c r="C353" s="8" t="n">
        <v>29809</v>
      </c>
      <c r="D353" s="8" t="n">
        <f aca="false">B353-C353</f>
        <v>81276</v>
      </c>
      <c r="E353" s="9" t="n">
        <f aca="false">IF(B353=0,"",C353/B353)</f>
        <v>0.268344060854301</v>
      </c>
      <c r="F353" s="8" t="n">
        <v>12160</v>
      </c>
      <c r="G353" s="8" t="n">
        <v>67095</v>
      </c>
      <c r="H353" s="8" t="n">
        <v>110278</v>
      </c>
    </row>
    <row r="354" customFormat="false" ht="15" hidden="false" customHeight="true" outlineLevel="0" collapsed="false">
      <c r="A354" s="7" t="n">
        <v>44682</v>
      </c>
      <c r="B354" s="8" t="n">
        <v>115492</v>
      </c>
      <c r="C354" s="8" t="n">
        <v>33874</v>
      </c>
      <c r="D354" s="8" t="n">
        <f aca="false">B354-C354</f>
        <v>81618</v>
      </c>
      <c r="E354" s="9" t="n">
        <f aca="false">IF(B354=0,"",C354/B354)</f>
        <v>0.293301700550688</v>
      </c>
      <c r="F354" s="8" t="n">
        <v>12126</v>
      </c>
      <c r="G354" s="8" t="n">
        <v>69523</v>
      </c>
      <c r="H354" s="8" t="n">
        <v>109808</v>
      </c>
    </row>
    <row r="355" customFormat="false" ht="15" hidden="false" customHeight="true" outlineLevel="0" collapsed="false">
      <c r="A355" s="7" t="n">
        <v>44713</v>
      </c>
      <c r="B355" s="8" t="n">
        <v>116021</v>
      </c>
      <c r="C355" s="8" t="n">
        <v>33610</v>
      </c>
      <c r="D355" s="8" t="n">
        <f aca="false">B355-C355</f>
        <v>82411</v>
      </c>
      <c r="E355" s="9" t="n">
        <f aca="false">IF(B355=0,"",C355/B355)</f>
        <v>0.289688935623723</v>
      </c>
      <c r="F355" s="8" t="n">
        <v>12190</v>
      </c>
      <c r="G355" s="8" t="n">
        <v>72252</v>
      </c>
      <c r="H355" s="8" t="n">
        <v>112665</v>
      </c>
    </row>
    <row r="356" customFormat="false" ht="15" hidden="false" customHeight="true" outlineLevel="0" collapsed="false">
      <c r="A356" s="7" t="n">
        <v>44743</v>
      </c>
      <c r="B356" s="8" t="n">
        <v>126354</v>
      </c>
      <c r="C356" s="8" t="n">
        <v>42510</v>
      </c>
      <c r="D356" s="8" t="n">
        <f aca="false">B356-C356</f>
        <v>83844</v>
      </c>
      <c r="E356" s="9" t="n">
        <f aca="false">IF(B356=0,"",C356/B356)</f>
        <v>0.336435728192222</v>
      </c>
      <c r="F356" s="8" t="n">
        <v>12751</v>
      </c>
      <c r="G356" s="8" t="n">
        <v>74761</v>
      </c>
      <c r="H356" s="8" t="n">
        <v>113386</v>
      </c>
    </row>
    <row r="357" customFormat="false" ht="15" hidden="false" customHeight="true" outlineLevel="0" collapsed="false">
      <c r="A357" s="7" t="n">
        <v>44774</v>
      </c>
      <c r="B357" s="8" t="n">
        <v>127534</v>
      </c>
      <c r="C357" s="8" t="n">
        <v>45062</v>
      </c>
      <c r="D357" s="8" t="n">
        <f aca="false">B357-C357</f>
        <v>82472</v>
      </c>
      <c r="E357" s="9" t="n">
        <f aca="false">IF(B357=0,"",C357/B357)</f>
        <v>0.353333228786049</v>
      </c>
      <c r="F357" s="8" t="n">
        <v>13142</v>
      </c>
      <c r="G357" s="8" t="n">
        <v>75427</v>
      </c>
      <c r="H357" s="8" t="n">
        <v>113202</v>
      </c>
    </row>
    <row r="358" customFormat="false" ht="15" hidden="false" customHeight="true" outlineLevel="0" collapsed="false">
      <c r="A358" s="7" t="n">
        <v>44805</v>
      </c>
      <c r="B358" s="8" t="n">
        <v>138747</v>
      </c>
      <c r="C358" s="8" t="n">
        <v>52059</v>
      </c>
      <c r="D358" s="8" t="n">
        <f aca="false">B358-C358</f>
        <v>86688</v>
      </c>
      <c r="E358" s="9" t="n">
        <f aca="false">IF(B358=0,"",C358/B358)</f>
        <v>0.37520811260784</v>
      </c>
      <c r="F358" s="8" t="n">
        <v>14571</v>
      </c>
      <c r="G358" s="8" t="n">
        <v>76314</v>
      </c>
      <c r="H358" s="8" t="n">
        <v>112100</v>
      </c>
    </row>
    <row r="359" customFormat="false" ht="15" hidden="false" customHeight="true" outlineLevel="0" collapsed="false">
      <c r="A359" s="7" t="n">
        <v>44835</v>
      </c>
      <c r="B359" s="8" t="n">
        <v>140746</v>
      </c>
      <c r="C359" s="8" t="n">
        <v>58824</v>
      </c>
      <c r="D359" s="8" t="n">
        <f aca="false">B359-C359</f>
        <v>81922</v>
      </c>
      <c r="E359" s="9" t="n">
        <f aca="false">IF(B359=0,"",C359/B359)</f>
        <v>0.417944382078354</v>
      </c>
      <c r="F359" s="8" t="n">
        <v>12816</v>
      </c>
      <c r="G359" s="8" t="n">
        <v>78506</v>
      </c>
      <c r="H359" s="8" t="n">
        <v>110377</v>
      </c>
    </row>
    <row r="360" customFormat="false" ht="15" hidden="false" customHeight="true" outlineLevel="0" collapsed="false">
      <c r="A360" s="7" t="n">
        <v>44866</v>
      </c>
      <c r="B360" s="8" t="n">
        <v>152488</v>
      </c>
      <c r="C360" s="8" t="n">
        <v>61138</v>
      </c>
      <c r="D360" s="8" t="n">
        <f aca="false">B360-C360</f>
        <v>91350</v>
      </c>
      <c r="E360" s="9" t="n">
        <f aca="false">IF(B360=0,"",C360/B360)</f>
        <v>0.40093646713184</v>
      </c>
      <c r="F360" s="8" t="n">
        <v>13855</v>
      </c>
      <c r="G360" s="8" t="n">
        <v>77755</v>
      </c>
      <c r="H360" s="8" t="n">
        <v>111798</v>
      </c>
    </row>
    <row r="361" customFormat="false" ht="15" hidden="false" customHeight="true" outlineLevel="0" collapsed="false">
      <c r="A361" s="7" t="n">
        <v>44896</v>
      </c>
      <c r="B361" s="8" t="n">
        <v>158606</v>
      </c>
      <c r="C361" s="8" t="n">
        <v>69758</v>
      </c>
      <c r="D361" s="8" t="n">
        <f aca="false">B361-C361</f>
        <v>88848</v>
      </c>
      <c r="E361" s="9" t="n">
        <f aca="false">IF(B361=0,"",C361/B361)</f>
        <v>0.439819426755608</v>
      </c>
      <c r="F361" s="8" t="n">
        <v>14244</v>
      </c>
      <c r="G361" s="8" t="n">
        <v>79051</v>
      </c>
      <c r="H361" s="8" t="n">
        <v>113801</v>
      </c>
    </row>
    <row r="362" customFormat="false" ht="15" hidden="false" customHeight="true" outlineLevel="0" collapsed="false">
      <c r="A362" s="7" t="n">
        <v>44927</v>
      </c>
      <c r="B362" s="8" t="n">
        <v>171641</v>
      </c>
      <c r="C362" s="8" t="n">
        <v>78453</v>
      </c>
      <c r="D362" s="8" t="n">
        <f aca="false">B362-C362</f>
        <v>93188</v>
      </c>
      <c r="E362" s="9" t="n">
        <f aca="false">IF(B362=0,"",C362/B362)</f>
        <v>0.457076106524665</v>
      </c>
      <c r="F362" s="8" t="n">
        <v>15589</v>
      </c>
      <c r="G362" s="8" t="n">
        <v>79744</v>
      </c>
      <c r="H362" s="8" t="n">
        <v>123470</v>
      </c>
    </row>
    <row r="363" customFormat="false" ht="15" hidden="false" customHeight="true" outlineLevel="0" collapsed="false">
      <c r="A363" s="7" t="n">
        <v>44958</v>
      </c>
      <c r="B363" s="8" t="n">
        <v>178626</v>
      </c>
      <c r="C363" s="8" t="n">
        <v>83081</v>
      </c>
      <c r="D363" s="8" t="n">
        <f aca="false">B363-C363</f>
        <v>95545</v>
      </c>
      <c r="E363" s="9" t="n">
        <f aca="false">IF(B363=0,"",C363/B363)</f>
        <v>0.465111461937232</v>
      </c>
      <c r="F363" s="8" t="n">
        <v>17920</v>
      </c>
      <c r="G363" s="8" t="n">
        <v>80589</v>
      </c>
      <c r="H363" s="8" t="n">
        <v>124265</v>
      </c>
    </row>
    <row r="364" customFormat="false" ht="15" hidden="false" customHeight="true" outlineLevel="0" collapsed="false">
      <c r="A364" s="7" t="n">
        <v>44986</v>
      </c>
      <c r="B364" s="8" t="n">
        <v>186920</v>
      </c>
      <c r="C364" s="8" t="n">
        <v>89989</v>
      </c>
      <c r="D364" s="8" t="n">
        <f aca="false">B364-C364</f>
        <v>96931</v>
      </c>
      <c r="E364" s="9" t="n">
        <f aca="false">IF(B364=0,"",C364/B364)</f>
        <v>0.481430558527712</v>
      </c>
      <c r="F364" s="8" t="n">
        <v>18015</v>
      </c>
      <c r="G364" s="8" t="n">
        <v>81314</v>
      </c>
      <c r="H364" s="8" t="n">
        <v>126680</v>
      </c>
    </row>
    <row r="365" customFormat="false" ht="15" hidden="false" customHeight="true" outlineLevel="0" collapsed="false">
      <c r="A365" s="7" t="n">
        <v>45017</v>
      </c>
      <c r="B365" s="8" t="n">
        <v>198793</v>
      </c>
      <c r="C365" s="8" t="n">
        <v>99462</v>
      </c>
      <c r="D365" s="8" t="n">
        <f aca="false">B365-C365</f>
        <v>99331</v>
      </c>
      <c r="E365" s="9" t="n">
        <f aca="false">IF(B365=0,"",C365/B365)</f>
        <v>0.500329488462873</v>
      </c>
      <c r="F365" s="8" t="n">
        <v>17943</v>
      </c>
      <c r="G365" s="8" t="n">
        <v>84697</v>
      </c>
      <c r="H365" s="8" t="n">
        <v>127820</v>
      </c>
    </row>
    <row r="366" customFormat="false" ht="15" hidden="false" customHeight="true" outlineLevel="0" collapsed="false">
      <c r="A366" s="7" t="n">
        <v>45047</v>
      </c>
      <c r="B366" s="8" t="n">
        <v>197205</v>
      </c>
      <c r="C366" s="8" t="n">
        <v>97444</v>
      </c>
      <c r="D366" s="8" t="n">
        <f aca="false">B366-C366</f>
        <v>99761</v>
      </c>
      <c r="E366" s="9" t="n">
        <f aca="false">IF(B366=0,"",C366/B366)</f>
        <v>0.494125402499937</v>
      </c>
      <c r="F366" s="8" t="n">
        <v>18232</v>
      </c>
      <c r="G366" s="8" t="n">
        <v>84410</v>
      </c>
      <c r="H366" s="8" t="n">
        <v>130058</v>
      </c>
    </row>
    <row r="367" customFormat="false" ht="15" hidden="false" customHeight="true" outlineLevel="0" collapsed="false">
      <c r="A367" s="7" t="n">
        <v>45078</v>
      </c>
      <c r="B367" s="8" t="n">
        <v>200404</v>
      </c>
      <c r="C367" s="8" t="n">
        <v>99266</v>
      </c>
      <c r="D367" s="8" t="n">
        <f aca="false">B367-C367</f>
        <v>101138</v>
      </c>
      <c r="E367" s="9" t="n">
        <f aca="false">IF(B367=0,"",C367/B367)</f>
        <v>0.495329434542225</v>
      </c>
      <c r="F367" s="8" t="n">
        <v>18735</v>
      </c>
      <c r="G367" s="8" t="n">
        <v>83167</v>
      </c>
      <c r="H367" s="8" t="n">
        <v>130947</v>
      </c>
    </row>
    <row r="368" customFormat="false" ht="15" hidden="false" customHeight="true" outlineLevel="0" collapsed="false">
      <c r="A368" s="7" t="n">
        <v>45108</v>
      </c>
      <c r="B368" s="8" t="n">
        <v>201682</v>
      </c>
      <c r="C368" s="8" t="n">
        <v>97974</v>
      </c>
      <c r="D368" s="8" t="n">
        <f aca="false">B368-C368</f>
        <v>103708</v>
      </c>
      <c r="E368" s="9" t="n">
        <f aca="false">IF(B368=0,"",C368/B368)</f>
        <v>0.485784551918367</v>
      </c>
      <c r="F368" s="8" t="n">
        <v>19641</v>
      </c>
      <c r="G368" s="8" t="n">
        <v>83190</v>
      </c>
      <c r="H368" s="8" t="n">
        <v>133733</v>
      </c>
    </row>
    <row r="369" customFormat="false" ht="15" hidden="false" customHeight="true" outlineLevel="0" collapsed="false">
      <c r="A369" s="7" t="n">
        <v>45139</v>
      </c>
      <c r="B369" s="8" t="n">
        <v>206082</v>
      </c>
      <c r="C369" s="8" t="n">
        <v>100858</v>
      </c>
      <c r="D369" s="8" t="n">
        <f aca="false">B369-C369</f>
        <v>105224</v>
      </c>
      <c r="E369" s="9" t="n">
        <f aca="false">IF(B369=0,"",C369/B369)</f>
        <v>0.489407129200998</v>
      </c>
      <c r="F369" s="8" t="n">
        <v>20498</v>
      </c>
      <c r="G369" s="8" t="n">
        <v>80888</v>
      </c>
      <c r="H369" s="8" t="n">
        <v>138419</v>
      </c>
    </row>
    <row r="370" customFormat="false" ht="15" hidden="false" customHeight="true" outlineLevel="0" collapsed="false">
      <c r="A370" s="7" t="n">
        <v>45170</v>
      </c>
      <c r="B370" s="8" t="n">
        <v>204657</v>
      </c>
      <c r="C370" s="8" t="n">
        <v>100355</v>
      </c>
      <c r="D370" s="8" t="n">
        <f aca="false">B370-C370</f>
        <v>104302</v>
      </c>
      <c r="E370" s="9" t="n">
        <f aca="false">IF(B370=0,"",C370/B370)</f>
        <v>0.490357036407257</v>
      </c>
      <c r="F370" s="8" t="n">
        <v>21285</v>
      </c>
      <c r="G370" s="8" t="n">
        <v>79979</v>
      </c>
      <c r="H370" s="8" t="n">
        <v>141916</v>
      </c>
    </row>
    <row r="371" customFormat="false" ht="15" hidden="false" customHeight="true" outlineLevel="0" collapsed="false">
      <c r="A371" s="7" t="n">
        <v>45200</v>
      </c>
      <c r="B371" s="8" t="n">
        <v>218447</v>
      </c>
      <c r="C371" s="8" t="n">
        <v>112591</v>
      </c>
      <c r="D371" s="8" t="n">
        <f aca="false">B371-C371</f>
        <v>105856</v>
      </c>
      <c r="E371" s="9" t="n">
        <f aca="false">IF(B371=0,"",C371/B371)</f>
        <v>0.515415638575948</v>
      </c>
      <c r="F371" s="8" t="n">
        <v>23720</v>
      </c>
      <c r="G371" s="8" t="n">
        <v>77305</v>
      </c>
      <c r="H371" s="8" t="n">
        <v>143774</v>
      </c>
    </row>
    <row r="372" customFormat="false" ht="15" hidden="false" customHeight="true" outlineLevel="0" collapsed="false">
      <c r="A372" s="7" t="n">
        <v>45231</v>
      </c>
      <c r="B372" s="8" t="n">
        <v>226521</v>
      </c>
      <c r="C372" s="8" t="n">
        <v>121004</v>
      </c>
      <c r="D372" s="8" t="n">
        <f aca="false">B372-C372</f>
        <v>105517</v>
      </c>
      <c r="E372" s="9" t="n">
        <f aca="false">IF(B372=0,"",C372/B372)</f>
        <v>0.53418446854817</v>
      </c>
      <c r="F372" s="8" t="n">
        <v>23864</v>
      </c>
      <c r="G372" s="8" t="n">
        <v>76575</v>
      </c>
      <c r="H372" s="8" t="n">
        <v>144095</v>
      </c>
    </row>
    <row r="373" customFormat="false" ht="15" hidden="false" customHeight="true" outlineLevel="0" collapsed="false">
      <c r="A373" s="7" t="n">
        <v>45261</v>
      </c>
      <c r="B373" s="8" t="n">
        <v>229932</v>
      </c>
      <c r="C373" s="8" t="n">
        <v>120840</v>
      </c>
      <c r="D373" s="8" t="n">
        <f aca="false">B373-C373</f>
        <v>109092</v>
      </c>
      <c r="E373" s="9" t="n">
        <f aca="false">IF(B373=0,"",C373/B373)</f>
        <v>0.525546683367256</v>
      </c>
      <c r="F373" s="8" t="n">
        <v>24238</v>
      </c>
      <c r="G373" s="8" t="n">
        <v>75181</v>
      </c>
      <c r="H373" s="8" t="n">
        <v>145630</v>
      </c>
    </row>
    <row r="374" customFormat="false" ht="15" hidden="false" customHeight="true" outlineLevel="0" collapsed="false">
      <c r="A374" s="7" t="n">
        <v>45292</v>
      </c>
      <c r="B374" s="8" t="n">
        <v>233135</v>
      </c>
      <c r="C374" s="8" t="n">
        <v>121542</v>
      </c>
      <c r="D374" s="8" t="n">
        <f aca="false">B374-C374</f>
        <v>111593</v>
      </c>
      <c r="E374" s="9" t="n">
        <f aca="false">IF(B374=0,"",C374/B374)</f>
        <v>0.521337422523431</v>
      </c>
      <c r="F374" s="8" t="n">
        <v>26412</v>
      </c>
      <c r="G374" s="8" t="n">
        <v>70405</v>
      </c>
      <c r="H374" s="8" t="n">
        <v>145089</v>
      </c>
    </row>
    <row r="375" customFormat="false" ht="15" hidden="false" customHeight="true" outlineLevel="0" collapsed="false">
      <c r="A375" s="7" t="n">
        <v>45323</v>
      </c>
      <c r="B375" s="8" t="n">
        <v>234617</v>
      </c>
      <c r="C375" s="8" t="n">
        <v>122430</v>
      </c>
      <c r="D375" s="8" t="n">
        <f aca="false">B375-C375</f>
        <v>112187</v>
      </c>
      <c r="E375" s="9" t="n">
        <f aca="false">IF(B375=0,"",C375/B375)</f>
        <v>0.521829193962927</v>
      </c>
      <c r="F375" s="8" t="n">
        <v>28319</v>
      </c>
      <c r="G375" s="8" t="n">
        <v>67847</v>
      </c>
      <c r="H375" s="8" t="n">
        <v>143616</v>
      </c>
    </row>
    <row r="376" customFormat="false" ht="15" hidden="false" customHeight="true" outlineLevel="0" collapsed="false">
      <c r="A376" s="7" t="n">
        <v>45352</v>
      </c>
      <c r="B376" s="8" t="n">
        <v>237892</v>
      </c>
      <c r="C376" s="8" t="n">
        <v>120165</v>
      </c>
      <c r="D376" s="8" t="n">
        <f aca="false">B376-C376</f>
        <v>117727</v>
      </c>
      <c r="E376" s="9" t="n">
        <f aca="false">IF(B376=0,"",C376/B376)</f>
        <v>0.505124173994922</v>
      </c>
      <c r="F376" s="8" t="n">
        <v>30172</v>
      </c>
      <c r="G376" s="8" t="n">
        <v>69914</v>
      </c>
      <c r="H376" s="8" t="n">
        <v>146098</v>
      </c>
    </row>
    <row r="377" customFormat="false" ht="15" hidden="false" customHeight="true" outlineLevel="0" collapsed="false">
      <c r="A377" s="7" t="n">
        <v>45383</v>
      </c>
      <c r="B377" s="8" t="n">
        <v>241693</v>
      </c>
      <c r="C377" s="8" t="n">
        <v>123474</v>
      </c>
      <c r="D377" s="8" t="n">
        <f aca="false">B377-C377</f>
        <v>118219</v>
      </c>
      <c r="E377" s="9" t="n">
        <f aca="false">IF(B377=0,"",C377/B377)</f>
        <v>0.51087122920399</v>
      </c>
      <c r="F377" s="8" t="n">
        <v>28069</v>
      </c>
      <c r="G377" s="8" t="n">
        <v>64980</v>
      </c>
      <c r="H377" s="8" t="n">
        <v>145640</v>
      </c>
    </row>
    <row r="378" customFormat="false" ht="15" hidden="false" customHeight="true" outlineLevel="0" collapsed="false">
      <c r="A378" s="7" t="n">
        <v>45413</v>
      </c>
      <c r="B378" s="8" t="n">
        <v>242393</v>
      </c>
      <c r="C378" s="8" t="n">
        <v>123657</v>
      </c>
      <c r="D378" s="8" t="n">
        <f aca="false">B378-C378</f>
        <v>118736</v>
      </c>
      <c r="E378" s="9" t="n">
        <f aca="false">IF(B378=0,"",C378/B378)</f>
        <v>0.510150870693461</v>
      </c>
      <c r="F378" s="8" t="n">
        <v>32271</v>
      </c>
      <c r="G378" s="8" t="n">
        <v>63589</v>
      </c>
      <c r="H378" s="8" t="n">
        <v>146006</v>
      </c>
    </row>
    <row r="379" customFormat="false" ht="15" hidden="false" customHeight="true" outlineLevel="0" collapsed="false">
      <c r="A379" s="7" t="n">
        <v>45444</v>
      </c>
      <c r="B379" s="8" t="n">
        <v>247995</v>
      </c>
      <c r="C379" s="8" t="n">
        <v>126353</v>
      </c>
      <c r="D379" s="8" t="n">
        <f aca="false">B379-C379</f>
        <v>121642</v>
      </c>
      <c r="E379" s="9" t="n">
        <f aca="false">IF(B379=0,"",C379/B379)</f>
        <v>0.509498175366439</v>
      </c>
      <c r="F379" s="8" t="n">
        <v>35304</v>
      </c>
      <c r="G379" s="8" t="n">
        <v>63716</v>
      </c>
      <c r="H379" s="8" t="n">
        <v>145664</v>
      </c>
    </row>
    <row r="380" customFormat="false" ht="15" hidden="false" customHeight="true" outlineLevel="0" collapsed="false">
      <c r="A380" s="7" t="n">
        <v>45474</v>
      </c>
      <c r="B380" s="8" t="n">
        <v>247030</v>
      </c>
      <c r="C380" s="8" t="n">
        <v>125630</v>
      </c>
      <c r="D380" s="8" t="n">
        <f aca="false">B380-C380</f>
        <v>121400</v>
      </c>
      <c r="E380" s="9" t="n">
        <f aca="false">IF(B380=0,"",C380/B380)</f>
        <v>0.508561713152249</v>
      </c>
      <c r="F380" s="8" t="n">
        <v>36124</v>
      </c>
      <c r="G380" s="8" t="n">
        <v>62713</v>
      </c>
      <c r="H380" s="8" t="n">
        <v>145385</v>
      </c>
    </row>
    <row r="381" customFormat="false" ht="15" hidden="false" customHeight="true" outlineLevel="0" collapsed="false">
      <c r="A381" s="7" t="n">
        <v>45505</v>
      </c>
      <c r="B381" s="8" t="n">
        <v>248760</v>
      </c>
      <c r="C381" s="8" t="n">
        <v>123318</v>
      </c>
      <c r="D381" s="8" t="n">
        <f aca="false">B381-C381</f>
        <v>125442</v>
      </c>
      <c r="E381" s="9" t="n">
        <f aca="false">IF(B381=0,"",C381/B381)</f>
        <v>0.495730824891462</v>
      </c>
      <c r="F381" s="8" t="n">
        <v>36668</v>
      </c>
      <c r="G381" s="8" t="n">
        <v>63565</v>
      </c>
      <c r="H381" s="8" t="n">
        <v>147853</v>
      </c>
    </row>
    <row r="382" customFormat="false" ht="15" hidden="false" customHeight="true" outlineLevel="0" collapsed="false">
      <c r="A382" s="7" t="n">
        <v>45536</v>
      </c>
      <c r="B382" s="8" t="n">
        <v>249116</v>
      </c>
      <c r="C382" s="8" t="n">
        <v>124758</v>
      </c>
      <c r="D382" s="8" t="n">
        <f aca="false">B382-C382</f>
        <v>124358</v>
      </c>
      <c r="E382" s="9" t="n">
        <f aca="false">IF(B382=0,"",C382/B382)</f>
        <v>0.500802838838132</v>
      </c>
      <c r="F382" s="8" t="n">
        <v>37576</v>
      </c>
      <c r="G382" s="8" t="n">
        <v>64254</v>
      </c>
      <c r="H382" s="8" t="n">
        <v>147995</v>
      </c>
    </row>
    <row r="383" customFormat="false" ht="15" hidden="false" customHeight="true" outlineLevel="0" collapsed="false">
      <c r="A383" s="7" t="n">
        <v>45566</v>
      </c>
      <c r="B383" s="8" t="n">
        <v>245317</v>
      </c>
      <c r="C383" s="8" t="n">
        <v>117978</v>
      </c>
      <c r="D383" s="8" t="n">
        <f aca="false">B383-C383</f>
        <v>127339</v>
      </c>
      <c r="E383" s="9" t="n">
        <f aca="false">IF(B383=0,"",C383/B383)</f>
        <v>0.480920604768524</v>
      </c>
      <c r="F383" s="8" t="n">
        <v>40048</v>
      </c>
      <c r="G383" s="8" t="n">
        <v>62232</v>
      </c>
      <c r="H383" s="8" t="n">
        <v>148468</v>
      </c>
    </row>
    <row r="384" customFormat="false" ht="15" hidden="false" customHeight="true" outlineLevel="0" collapsed="false">
      <c r="A384" s="7" t="n">
        <v>45597</v>
      </c>
      <c r="B384" s="8" t="n">
        <v>248954</v>
      </c>
      <c r="C384" s="8" t="n">
        <v>120506</v>
      </c>
      <c r="D384" s="8" t="n">
        <f aca="false">B384-C384</f>
        <v>128448</v>
      </c>
      <c r="E384" s="9" t="n">
        <f aca="false">IF(B384=0,"",C384/B384)</f>
        <v>0.484049262112679</v>
      </c>
      <c r="F384" s="8" t="n">
        <v>40951</v>
      </c>
      <c r="G384" s="8" t="n">
        <v>62346</v>
      </c>
      <c r="H384" s="8" t="n">
        <v>149937</v>
      </c>
    </row>
    <row r="385" customFormat="false" ht="15" hidden="false" customHeight="true" outlineLevel="0" collapsed="false">
      <c r="A385" s="7" t="n">
        <v>45627</v>
      </c>
      <c r="B385" s="8" t="n">
        <v>240906</v>
      </c>
      <c r="C385" s="8" t="n">
        <v>115912</v>
      </c>
      <c r="D385" s="8" t="n">
        <f aca="false">B385-C385</f>
        <v>124994</v>
      </c>
      <c r="E385" s="9" t="n">
        <f aca="false">IF(B385=0,"",C385/B385)</f>
        <v>0.481150324192839</v>
      </c>
      <c r="F385" s="8" t="n">
        <v>44703</v>
      </c>
      <c r="G385" s="8" t="n">
        <v>61397</v>
      </c>
      <c r="H385" s="8" t="n">
        <v>148995</v>
      </c>
    </row>
    <row r="386" customFormat="false" ht="15" hidden="false" customHeight="true" outlineLevel="0" collapsed="false">
      <c r="A386" s="7" t="n">
        <v>45658</v>
      </c>
      <c r="B386" s="8" t="n">
        <v>236433</v>
      </c>
      <c r="C386" s="8" t="n">
        <v>115494</v>
      </c>
      <c r="D386" s="8" t="n">
        <f aca="false">B386-C386</f>
        <v>120939</v>
      </c>
      <c r="E386" s="9" t="n">
        <f aca="false">IF(B386=0,"",C386/B386)</f>
        <v>0.488485109946581</v>
      </c>
      <c r="F386" s="8" t="n">
        <v>45341</v>
      </c>
      <c r="G386" s="8" t="n">
        <v>60504</v>
      </c>
      <c r="H386" s="8" t="n">
        <v>149594</v>
      </c>
    </row>
    <row r="387" customFormat="false" ht="15" hidden="false" customHeight="true" outlineLevel="0" collapsed="false">
      <c r="A387" s="7" t="n">
        <v>45689</v>
      </c>
      <c r="B387" s="8" t="n">
        <v>236203</v>
      </c>
      <c r="C387" s="8" t="n">
        <v>113692</v>
      </c>
      <c r="D387" s="8" t="n">
        <f aca="false">B387-C387</f>
        <v>122511</v>
      </c>
      <c r="E387" s="9" t="n">
        <f aca="false">IF(B387=0,"",C387/B387)</f>
        <v>0.481331735837394</v>
      </c>
      <c r="F387" s="8" t="n">
        <v>46409</v>
      </c>
      <c r="G387" s="8" t="n">
        <v>61493</v>
      </c>
      <c r="H387" s="8" t="n">
        <v>149595</v>
      </c>
    </row>
    <row r="388" customFormat="false" ht="15" hidden="false" customHeight="true" outlineLevel="0" collapsed="false">
      <c r="A388" s="7" t="n">
        <v>45717</v>
      </c>
      <c r="B388" s="8" t="n">
        <v>226015</v>
      </c>
      <c r="C388" s="8" t="n">
        <v>109301</v>
      </c>
      <c r="D388" s="8" t="n">
        <f aca="false">B388-C388</f>
        <v>116714</v>
      </c>
      <c r="E388" s="9" t="n">
        <f aca="false">IF(B388=0,"",C388/B388)</f>
        <v>0.483600645974825</v>
      </c>
      <c r="F388" s="8" t="n">
        <v>46593</v>
      </c>
      <c r="G388" s="8" t="n">
        <v>60520</v>
      </c>
      <c r="H388" s="8" t="n">
        <v>150895</v>
      </c>
    </row>
    <row r="389" customFormat="false" ht="15" hidden="false" customHeight="true" outlineLevel="0" collapsed="false">
      <c r="A389" s="7" t="n">
        <v>45748</v>
      </c>
      <c r="B389" s="8" t="n">
        <v>226249</v>
      </c>
      <c r="C389" s="8" t="n">
        <v>107194</v>
      </c>
      <c r="D389" s="8" t="n">
        <f aca="false">B389-C389</f>
        <v>119055</v>
      </c>
      <c r="E389" s="9" t="n">
        <f aca="false">IF(B389=0,"",C389/B389)</f>
        <v>0.473787729448528</v>
      </c>
      <c r="F389" s="8" t="n">
        <v>52818</v>
      </c>
      <c r="G389" s="8" t="n">
        <v>59726</v>
      </c>
      <c r="H389" s="8" t="n">
        <v>151132</v>
      </c>
    </row>
    <row r="390" customFormat="false" ht="15" hidden="false" customHeight="true" outlineLevel="0" collapsed="false">
      <c r="A390" s="7" t="n">
        <v>45778</v>
      </c>
      <c r="B390" s="8" t="n">
        <v>222469</v>
      </c>
      <c r="C390" s="8" t="n">
        <v>104774</v>
      </c>
      <c r="D390" s="8" t="n">
        <f aca="false">B390-C390</f>
        <v>117695</v>
      </c>
      <c r="E390" s="9" t="n">
        <f aca="false">IF(B390=0,"",C390/B390)</f>
        <v>0.470959998921198</v>
      </c>
      <c r="F390" s="8" t="n">
        <v>48210</v>
      </c>
      <c r="G390" s="8" t="n">
        <v>58969</v>
      </c>
      <c r="H390" s="8" t="n">
        <v>151596</v>
      </c>
    </row>
    <row r="391" customFormat="false" ht="15" hidden="false" customHeight="true" outlineLevel="0" collapsed="false">
      <c r="A391" s="7" t="n">
        <v>45809</v>
      </c>
      <c r="B391" s="8" t="n">
        <v>218322</v>
      </c>
      <c r="C391" s="8" t="n">
        <v>99493</v>
      </c>
      <c r="D391" s="8" t="n">
        <f aca="false">B391-C391</f>
        <v>118829</v>
      </c>
      <c r="E391" s="9" t="n">
        <f aca="false">IF(B391=0,"",C391/B391)</f>
        <v>0.455716785298779</v>
      </c>
      <c r="F391" s="8" t="n">
        <v>46850</v>
      </c>
      <c r="G391" s="8" t="n">
        <v>57915</v>
      </c>
      <c r="H391" s="8" t="n">
        <v>151362</v>
      </c>
    </row>
    <row r="392" customFormat="false" ht="15" hidden="false" customHeight="true" outlineLevel="0" collapsed="false">
      <c r="A392" s="7" t="n">
        <v>45839</v>
      </c>
      <c r="B392" s="8" t="n">
        <v>214353</v>
      </c>
      <c r="C392" s="8" t="n">
        <v>96684</v>
      </c>
      <c r="D392" s="8" t="n">
        <f aca="false">B392-C392</f>
        <v>117669</v>
      </c>
      <c r="E392" s="9" t="n">
        <f aca="false">IF(B392=0,"",C392/B392)</f>
        <v>0.451050370183762</v>
      </c>
      <c r="F392" s="8" t="n">
        <v>47810</v>
      </c>
      <c r="G392" s="8" t="n">
        <v>57286</v>
      </c>
      <c r="H392" s="8" t="n">
        <v>151640</v>
      </c>
    </row>
    <row r="393" customFormat="false" ht="15" hidden="false" customHeight="true" outlineLevel="0" collapsed="false">
      <c r="A393" s="7" t="n">
        <v>45870</v>
      </c>
      <c r="B393" s="8" t="n">
        <v>209798</v>
      </c>
      <c r="C393" s="8" t="n">
        <v>95374</v>
      </c>
      <c r="D393" s="8" t="n">
        <f aca="false">B393-C393</f>
        <v>114424</v>
      </c>
      <c r="E393" s="9" t="n">
        <f aca="false">IF(B393=0,"",C393/B393)</f>
        <v>0.454599185883564</v>
      </c>
      <c r="F393" s="8" t="n">
        <v>49052</v>
      </c>
      <c r="G393" s="8" t="n">
        <v>57783</v>
      </c>
      <c r="H393" s="8" t="n">
        <v>151277</v>
      </c>
    </row>
    <row r="394" customFormat="false" ht="15" hidden="false" customHeight="true" outlineLevel="0" collapsed="false">
      <c r="A394" s="7" t="n">
        <v>45901</v>
      </c>
      <c r="B394" s="8" t="n">
        <v>203744</v>
      </c>
      <c r="C394" s="8" t="n">
        <v>90222</v>
      </c>
      <c r="D394" s="8" t="n">
        <f aca="false">B394-C394</f>
        <v>113522</v>
      </c>
      <c r="E394" s="9" t="n">
        <f aca="false">IF(B394=0,"",C394/B394)</f>
        <v>0.44282040207319</v>
      </c>
      <c r="F394" s="8" t="n">
        <v>50700</v>
      </c>
      <c r="G394" s="8" t="n">
        <v>56118</v>
      </c>
      <c r="H394" s="8" t="n">
        <v>153101</v>
      </c>
    </row>
    <row r="395" customFormat="false" ht="15" hidden="false" customHeight="true" outlineLevel="0" collapsed="false">
      <c r="A395" s="7" t="n">
        <v>45931</v>
      </c>
      <c r="B395" s="8" t="n">
        <v>201570</v>
      </c>
      <c r="C395" s="8" t="n">
        <v>84387</v>
      </c>
      <c r="D395" s="8" t="n">
        <f aca="false">B395-C395</f>
        <v>117183</v>
      </c>
      <c r="E395" s="9" t="n">
        <f aca="false">IF(B395=0,"",C395/B395)</f>
        <v>0.418648608423873</v>
      </c>
      <c r="F395" s="8" t="n">
        <v>54260</v>
      </c>
      <c r="G395" s="8" t="n">
        <v>55956</v>
      </c>
      <c r="H395" s="8" t="n">
        <v>153088</v>
      </c>
    </row>
    <row r="396" customFormat="false" ht="15" hidden="false" customHeight="true" outlineLevel="0" collapsed="false">
      <c r="A396" s="7" t="n">
        <v>45962</v>
      </c>
      <c r="B396" s="8" t="n">
        <v>194125</v>
      </c>
      <c r="C396" s="8" t="n">
        <v>78014</v>
      </c>
      <c r="D396" s="8" t="n">
        <f aca="false">B396-C396</f>
        <v>116111</v>
      </c>
      <c r="E396" s="9" t="n">
        <f aca="false">IF(B396=0,"",C396/B396)</f>
        <v>0.401875080489375</v>
      </c>
      <c r="F396" s="8" t="n">
        <v>53043</v>
      </c>
      <c r="G396" s="8" t="n">
        <v>54947</v>
      </c>
      <c r="H396" s="8" t="n">
        <v>154527</v>
      </c>
    </row>
    <row r="397" customFormat="false" ht="15" hidden="false" customHeight="true" outlineLevel="0" collapsed="false">
      <c r="A397" s="7" t="n">
        <v>45992</v>
      </c>
      <c r="B397" s="8" t="n">
        <v>180751</v>
      </c>
      <c r="C397" s="8" t="n">
        <v>70760</v>
      </c>
      <c r="D397" s="8" t="n">
        <f aca="false">B397-C397</f>
        <v>109991</v>
      </c>
      <c r="E397" s="9" t="n">
        <f aca="false">IF(B397=0,"",C397/B397)</f>
        <v>0.3914777788228</v>
      </c>
      <c r="F397" s="8" t="n">
        <v>55461</v>
      </c>
      <c r="G397" s="8" t="n">
        <v>54148</v>
      </c>
      <c r="H397" s="8" t="n">
        <v>156109</v>
      </c>
    </row>
    <row r="398" customFormat="false" ht="15" hidden="false" customHeight="true" outlineLevel="0" collapsed="false">
      <c r="A398" s="7" t="n">
        <v>46023</v>
      </c>
      <c r="B398" s="8" t="n">
        <v>183241</v>
      </c>
      <c r="C398" s="8" t="n">
        <v>66997</v>
      </c>
      <c r="D398" s="8" t="n">
        <f aca="false">B398-C398</f>
        <v>116244</v>
      </c>
      <c r="E398" s="9" t="n">
        <f aca="false">IF(B398=0,"",C398/B398)</f>
        <v>0.365622322515158</v>
      </c>
      <c r="F398" s="8" t="n">
        <v>56211</v>
      </c>
      <c r="G398" s="8" t="n">
        <v>54576</v>
      </c>
      <c r="H398" s="8" t="n">
        <v>154672</v>
      </c>
    </row>
    <row r="399" customFormat="false" ht="15" hidden="false" customHeight="true" outlineLevel="0" collapsed="false">
      <c r="A399" s="7" t="n">
        <v>46054</v>
      </c>
      <c r="B399" s="8" t="n">
        <v>180864</v>
      </c>
      <c r="C399" s="8" t="n">
        <v>64071</v>
      </c>
      <c r="D399" s="8" t="n">
        <f aca="false">B399-C399</f>
        <v>116793</v>
      </c>
      <c r="E399" s="9" t="n">
        <f aca="false">IF(B399=0,"",C399/B399)</f>
        <v>0.354249601910828</v>
      </c>
      <c r="F399" s="8" t="n">
        <v>57361</v>
      </c>
      <c r="G399" s="8" t="n">
        <v>54787</v>
      </c>
      <c r="H399" s="8" t="n">
        <v>155492</v>
      </c>
    </row>
    <row r="400" customFormat="false" ht="15" hidden="false" customHeight="true" outlineLevel="0" collapsed="false">
      <c r="A400" s="7" t="n">
        <v>46082</v>
      </c>
      <c r="B400" s="8" t="n">
        <v>178488</v>
      </c>
      <c r="C400" s="8" t="n">
        <v>61393</v>
      </c>
      <c r="D400" s="8" t="n">
        <f aca="false">B400-C400</f>
        <v>117095</v>
      </c>
      <c r="E400" s="9" t="n">
        <f aca="false">IF(B400=0,"",C400/B400)</f>
        <v>0.343961498812245</v>
      </c>
      <c r="F400" s="8" t="n">
        <v>58121</v>
      </c>
      <c r="G400" s="8" t="n">
        <v>54582</v>
      </c>
      <c r="H400" s="8" t="n">
        <v>155445</v>
      </c>
    </row>
    <row r="401" customFormat="false" ht="15" hidden="false" customHeight="true" outlineLevel="0" collapsed="false">
      <c r="A401" s="7" t="n">
        <v>46113</v>
      </c>
      <c r="B401" s="8" t="n">
        <v>175033</v>
      </c>
      <c r="C401" s="8" t="n">
        <v>57885</v>
      </c>
      <c r="D401" s="8" t="n">
        <f aca="false">B401-C401</f>
        <v>117148</v>
      </c>
      <c r="E401" s="9" t="n">
        <f aca="false">IF(B401=0,"",C401/B401)</f>
        <v>0.330709066290357</v>
      </c>
      <c r="F401" s="8" t="n">
        <v>61859</v>
      </c>
      <c r="G401" s="8" t="n">
        <v>53586</v>
      </c>
      <c r="H401" s="8" t="n">
        <v>155834</v>
      </c>
    </row>
    <row r="402" customFormat="false" ht="15" hidden="false" customHeight="true" outlineLevel="0" collapsed="false">
      <c r="A402" s="7" t="n">
        <v>46143</v>
      </c>
      <c r="B402" s="8" t="n">
        <v>172437</v>
      </c>
      <c r="C402" s="8" t="n">
        <v>55241</v>
      </c>
      <c r="D402" s="8" t="n">
        <f aca="false">B402-C402</f>
        <v>117196</v>
      </c>
      <c r="E402" s="9" t="n">
        <f aca="false">IF(B402=0,"",C402/B402)</f>
        <v>0.320354680260037</v>
      </c>
      <c r="F402" s="8" t="n">
        <v>63843</v>
      </c>
      <c r="G402" s="8" t="n">
        <v>53507</v>
      </c>
      <c r="H402" s="8" t="n">
        <v>156804</v>
      </c>
    </row>
    <row r="403" customFormat="false" ht="15" hidden="false" customHeight="true" outlineLevel="0" collapsed="false">
      <c r="A403" s="7" t="n">
        <v>46174</v>
      </c>
      <c r="B403" s="8" t="n">
        <v>170309</v>
      </c>
      <c r="C403" s="8" t="n">
        <v>52869</v>
      </c>
      <c r="D403" s="8" t="n">
        <f aca="false">B403-C403</f>
        <v>117440</v>
      </c>
      <c r="E403" s="9" t="n">
        <f aca="false">IF(B403=0,"",C403/B403)</f>
        <v>0.310429865714672</v>
      </c>
      <c r="F403" s="8" t="n">
        <v>68297</v>
      </c>
      <c r="G403" s="8" t="n">
        <v>52618</v>
      </c>
      <c r="H403" s="8" t="n">
        <v>157907</v>
      </c>
    </row>
    <row r="405" customFormat="false" ht="15" hidden="false" customHeight="true" outlineLevel="0" collapsed="false">
      <c r="A405" s="10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4"/>
    <col collapsed="false" customWidth="true" hidden="false" outlineLevel="0" max="3" min="3" style="1" width="13"/>
    <col collapsed="false" customWidth="true" hidden="false" outlineLevel="0" max="5" min="4" style="1" width="12"/>
    <col collapsed="false" customWidth="true" hidden="false" outlineLevel="0" max="8" min="6" style="1" width="13"/>
    <col collapsed="false" customWidth="true" hidden="false" outlineLevel="0" max="9" min="9" style="1" width="14"/>
    <col collapsed="false" customWidth="true" hidden="false" outlineLevel="0" max="11" min="10" style="1" width="13"/>
  </cols>
  <sheetData>
    <row r="1" customFormat="false" ht="34.5" hidden="false" customHeight="true" outlineLevel="0" collapsed="false">
      <c r="A1" s="5" t="s">
        <v>42</v>
      </c>
      <c r="B1" s="6" t="s">
        <v>51</v>
      </c>
      <c r="C1" s="6" t="s">
        <v>52</v>
      </c>
      <c r="D1" s="6" t="s">
        <v>53</v>
      </c>
      <c r="E1" s="6" t="s">
        <v>54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  <c r="L1" s="6" t="s">
        <v>61</v>
      </c>
    </row>
    <row r="2" customFormat="false" ht="15" hidden="false" customHeight="true" outlineLevel="0" collapsed="false">
      <c r="A2" s="7" t="n">
        <v>33970</v>
      </c>
      <c r="B2" s="8" t="n">
        <f aca="false">'Monthly Data'!B2</f>
        <v>24811</v>
      </c>
      <c r="C2" s="8" t="n">
        <v>16790</v>
      </c>
      <c r="D2" s="11" t="n">
        <v>61.6811</v>
      </c>
      <c r="E2" s="9" t="n">
        <v>0.804289</v>
      </c>
      <c r="F2" s="11" t="n">
        <f aca="false">B2/$B$325*100</f>
        <v>30.7576922123323</v>
      </c>
      <c r="G2" s="11" t="n">
        <f aca="false">C2/$C$325*100</f>
        <v>131.583072100313</v>
      </c>
      <c r="H2" s="11" t="n">
        <f aca="false">D2/$D$325*100</f>
        <v>62.3313405445609</v>
      </c>
      <c r="I2" s="8" t="n">
        <v>1677.1</v>
      </c>
      <c r="J2" s="11" t="n">
        <f aca="false">I2/$I$325*100</f>
        <v>160.76495398773</v>
      </c>
      <c r="K2" s="11" t="n">
        <f aca="false">'Monthly Data'!C2/'Monthly Data'!$C$325*100</f>
        <v>19.5019856176881</v>
      </c>
      <c r="L2" s="12" t="n">
        <f aca="false">IFERROR(INDEX('Segments Monthly'!$O:$O,MATCH($A2,'Segments Monthly'!$A:$A,0))/INDEX('Segments Monthly'!$O:$O,MATCH($A$325,'Segments Monthly'!$A:$A,0))*100,"")</f>
        <v>4.80644400131397</v>
      </c>
    </row>
    <row r="3" customFormat="false" ht="15" hidden="false" customHeight="true" outlineLevel="0" collapsed="false">
      <c r="A3" s="7" t="n">
        <v>34001</v>
      </c>
      <c r="B3" s="8" t="n">
        <f aca="false">'Monthly Data'!B3</f>
        <v>23488</v>
      </c>
      <c r="C3" s="8" t="n">
        <v>16804</v>
      </c>
      <c r="D3" s="11" t="n">
        <v>61.8465</v>
      </c>
      <c r="E3" s="9" t="n">
        <v>0.804847</v>
      </c>
      <c r="F3" s="11" t="n">
        <f aca="false">B3/$B$325*100</f>
        <v>29.1175960131902</v>
      </c>
      <c r="G3" s="11" t="n">
        <f aca="false">C3/$C$325*100</f>
        <v>131.692789968652</v>
      </c>
      <c r="H3" s="11" t="n">
        <f aca="false">D3/$D$325*100</f>
        <v>62.4984841870392</v>
      </c>
      <c r="I3" s="8" t="n">
        <v>1673.3</v>
      </c>
      <c r="J3" s="11" t="n">
        <f aca="false">I3/$I$325*100</f>
        <v>160.400690184049</v>
      </c>
      <c r="K3" s="11" t="n">
        <f aca="false">'Monthly Data'!C3/'Monthly Data'!$C$325*100</f>
        <v>18.4394118278416</v>
      </c>
      <c r="L3" s="12" t="n">
        <f aca="false">IFERROR(INDEX('Segments Monthly'!$O:$O,MATCH($A3,'Segments Monthly'!$A:$A,0))/INDEX('Segments Monthly'!$O:$O,MATCH($A$325,'Segments Monthly'!$A:$A,0))*100,"")</f>
        <v>4.83152045674312</v>
      </c>
    </row>
    <row r="4" customFormat="false" ht="15" hidden="false" customHeight="true" outlineLevel="0" collapsed="false">
      <c r="A4" s="7" t="n">
        <v>34029</v>
      </c>
      <c r="B4" s="8" t="n">
        <f aca="false">'Monthly Data'!B4</f>
        <v>22800</v>
      </c>
      <c r="C4" s="8" t="n">
        <v>16795</v>
      </c>
      <c r="D4" s="11" t="n">
        <v>61.7259</v>
      </c>
      <c r="E4" s="9" t="n">
        <v>0.80179</v>
      </c>
      <c r="F4" s="11" t="n">
        <f aca="false">B4/$B$325*100</f>
        <v>28.2646964024496</v>
      </c>
      <c r="G4" s="11" t="n">
        <f aca="false">C4/$C$325*100</f>
        <v>131.622257053292</v>
      </c>
      <c r="H4" s="11" t="n">
        <f aca="false">D4/$D$325*100</f>
        <v>62.3766128249903</v>
      </c>
      <c r="I4" s="8" t="n">
        <v>1670</v>
      </c>
      <c r="J4" s="11" t="n">
        <f aca="false">I4/$I$325*100</f>
        <v>160.084355828221</v>
      </c>
      <c r="K4" s="11" t="n">
        <f aca="false">'Monthly Data'!C4/'Monthly Data'!$C$325*100</f>
        <v>18.4286787592573</v>
      </c>
      <c r="L4" s="12" t="n">
        <f aca="false">IFERROR(INDEX('Segments Monthly'!$O:$O,MATCH($A4,'Segments Monthly'!$A:$A,0))/INDEX('Segments Monthly'!$O:$O,MATCH($A$325,'Segments Monthly'!$A:$A,0))*100,"")</f>
        <v>4.87667658312475</v>
      </c>
    </row>
    <row r="5" customFormat="false" ht="15" hidden="false" customHeight="true" outlineLevel="0" collapsed="false">
      <c r="A5" s="7" t="n">
        <v>34060</v>
      </c>
      <c r="B5" s="8" t="n">
        <f aca="false">'Monthly Data'!B5</f>
        <v>21550</v>
      </c>
      <c r="C5" s="8" t="n">
        <v>16772</v>
      </c>
      <c r="D5" s="11" t="n">
        <v>62.0377</v>
      </c>
      <c r="E5" s="9" t="n">
        <v>0.804439</v>
      </c>
      <c r="F5" s="11" t="n">
        <f aca="false">B5/$B$325*100</f>
        <v>26.715096818982</v>
      </c>
      <c r="G5" s="11" t="n">
        <f aca="false">C5/$C$325*100</f>
        <v>131.442006269592</v>
      </c>
      <c r="H5" s="11" t="n">
        <f aca="false">D5/$D$325*100</f>
        <v>62.6916998124434</v>
      </c>
      <c r="I5" s="8" t="n">
        <v>1666.5</v>
      </c>
      <c r="J5" s="11" t="n">
        <f aca="false">I5/$I$325*100</f>
        <v>159.748849693252</v>
      </c>
      <c r="K5" s="11" t="n">
        <f aca="false">'Monthly Data'!C5/'Monthly Data'!$C$325*100</f>
        <v>26.4570140603198</v>
      </c>
      <c r="L5" s="12" t="n">
        <f aca="false">IFERROR(INDEX('Segments Monthly'!$O:$O,MATCH($A5,'Segments Monthly'!$A:$A,0))/INDEX('Segments Monthly'!$O:$O,MATCH($A$325,'Segments Monthly'!$A:$A,0))*100,"")</f>
        <v>4.9153553962959</v>
      </c>
    </row>
    <row r="6" customFormat="false" ht="15" hidden="false" customHeight="true" outlineLevel="0" collapsed="false">
      <c r="A6" s="7" t="n">
        <v>34090</v>
      </c>
      <c r="B6" s="8" t="n">
        <f aca="false">'Monthly Data'!B6</f>
        <v>23659</v>
      </c>
      <c r="C6" s="8" t="n">
        <v>16766</v>
      </c>
      <c r="D6" s="11" t="n">
        <v>61.982</v>
      </c>
      <c r="E6" s="9" t="n">
        <v>0.802365</v>
      </c>
      <c r="F6" s="11" t="n">
        <f aca="false">B6/$B$325*100</f>
        <v>29.3295812362086</v>
      </c>
      <c r="G6" s="11" t="n">
        <f aca="false">C6/$C$325*100</f>
        <v>131.394984326019</v>
      </c>
      <c r="H6" s="11" t="n">
        <f aca="false">D6/$D$325*100</f>
        <v>62.6354126244988</v>
      </c>
      <c r="I6" s="8" t="n">
        <v>1661.1</v>
      </c>
      <c r="J6" s="11" t="n">
        <f aca="false">I6/$I$325*100</f>
        <v>159.231211656442</v>
      </c>
      <c r="K6" s="11" t="n">
        <f aca="false">'Monthly Data'!C6/'Monthly Data'!$C$325*100</f>
        <v>31.5659547064506</v>
      </c>
      <c r="L6" s="12" t="n">
        <f aca="false">IFERROR(INDEX('Segments Monthly'!$O:$O,MATCH($A6,'Segments Monthly'!$A:$A,0))/INDEX('Segments Monthly'!$O:$O,MATCH($A$325,'Segments Monthly'!$A:$A,0))*100,"")</f>
        <v>4.90258583596667</v>
      </c>
    </row>
    <row r="7" customFormat="false" ht="15" hidden="false" customHeight="true" outlineLevel="0" collapsed="false">
      <c r="A7" s="7" t="n">
        <v>34121</v>
      </c>
      <c r="B7" s="8" t="n">
        <f aca="false">'Monthly Data'!B7</f>
        <v>21963</v>
      </c>
      <c r="C7" s="8" t="n">
        <v>16742</v>
      </c>
      <c r="D7" s="11" t="n">
        <v>61.8732</v>
      </c>
      <c r="E7" s="9" t="n">
        <v>0.799618</v>
      </c>
      <c r="F7" s="11" t="n">
        <f aca="false">B7/$B$325*100</f>
        <v>27.2270845213597</v>
      </c>
      <c r="G7" s="11" t="n">
        <f aca="false">C7/$C$325*100</f>
        <v>131.206896551724</v>
      </c>
      <c r="H7" s="11" t="n">
        <f aca="false">D7/$D$325*100</f>
        <v>62.5254656577416</v>
      </c>
      <c r="I7" s="8" t="n">
        <v>1654.5</v>
      </c>
      <c r="J7" s="11" t="n">
        <f aca="false">I7/$I$325*100</f>
        <v>158.598542944785</v>
      </c>
      <c r="K7" s="11" t="n">
        <f aca="false">'Monthly Data'!C7/'Monthly Data'!$C$325*100</f>
        <v>25.7378984651712</v>
      </c>
      <c r="L7" s="12" t="n">
        <f aca="false">IFERROR(INDEX('Segments Monthly'!$O:$O,MATCH($A7,'Segments Monthly'!$A:$A,0))/INDEX('Segments Monthly'!$O:$O,MATCH($A$325,'Segments Monthly'!$A:$A,0))*100,"")</f>
        <v>4.9143375327914</v>
      </c>
    </row>
    <row r="8" customFormat="false" ht="15" hidden="false" customHeight="true" outlineLevel="0" collapsed="false">
      <c r="A8" s="7" t="n">
        <v>34151</v>
      </c>
      <c r="B8" s="8" t="n">
        <f aca="false">'Monthly Data'!B8</f>
        <v>22933</v>
      </c>
      <c r="C8" s="8" t="n">
        <v>16740</v>
      </c>
      <c r="D8" s="11" t="n">
        <v>62.0427</v>
      </c>
      <c r="E8" s="9" t="n">
        <v>0.80046</v>
      </c>
      <c r="F8" s="11" t="n">
        <f aca="false">B8/$B$325*100</f>
        <v>28.4295737981306</v>
      </c>
      <c r="G8" s="11" t="n">
        <f aca="false">C8/$C$325*100</f>
        <v>131.191222570533</v>
      </c>
      <c r="H8" s="11" t="n">
        <f aca="false">D8/$D$325*100</f>
        <v>62.6967525223128</v>
      </c>
      <c r="I8" s="8" t="n">
        <v>1646.7</v>
      </c>
      <c r="J8" s="11" t="n">
        <f aca="false">I8/$I$325*100</f>
        <v>157.850843558282</v>
      </c>
      <c r="K8" s="11" t="n">
        <f aca="false">'Monthly Data'!C8/'Monthly Data'!$C$325*100</f>
        <v>19.3195234517549</v>
      </c>
      <c r="L8" s="12" t="n">
        <f aca="false">IFERROR(INDEX('Segments Monthly'!$O:$O,MATCH($A8,'Segments Monthly'!$A:$A,0))/INDEX('Segments Monthly'!$O:$O,MATCH($A$325,'Segments Monthly'!$A:$A,0))*100,"")</f>
        <v>4.93201134455142</v>
      </c>
    </row>
    <row r="9" customFormat="false" ht="15" hidden="false" customHeight="true" outlineLevel="0" collapsed="false">
      <c r="A9" s="7" t="n">
        <v>34182</v>
      </c>
      <c r="B9" s="8" t="n">
        <f aca="false">'Monthly Data'!B9</f>
        <v>23480</v>
      </c>
      <c r="C9" s="8" t="n">
        <v>16740</v>
      </c>
      <c r="D9" s="11" t="n">
        <v>61.9438</v>
      </c>
      <c r="E9" s="9" t="n">
        <v>0.797781</v>
      </c>
      <c r="F9" s="11" t="n">
        <f aca="false">B9/$B$325*100</f>
        <v>29.107678575856</v>
      </c>
      <c r="G9" s="11" t="n">
        <f aca="false">C9/$C$325*100</f>
        <v>131.191222570533</v>
      </c>
      <c r="H9" s="11" t="n">
        <f aca="false">D9/$D$325*100</f>
        <v>62.5968099210969</v>
      </c>
      <c r="I9" s="8" t="n">
        <v>1646</v>
      </c>
      <c r="J9" s="11" t="n">
        <f aca="false">I9/$I$325*100</f>
        <v>157.783742331288</v>
      </c>
      <c r="K9" s="11" t="n">
        <f aca="false">'Monthly Data'!C9/'Monthly Data'!$C$325*100</f>
        <v>19.1692604915745</v>
      </c>
      <c r="L9" s="12" t="n">
        <f aca="false">IFERROR(INDEX('Segments Monthly'!$O:$O,MATCH($A9,'Segments Monthly'!$A:$A,0))/INDEX('Segments Monthly'!$O:$O,MATCH($A$325,'Segments Monthly'!$A:$A,0))*100,"")</f>
        <v>4.95116568504527</v>
      </c>
    </row>
    <row r="10" customFormat="false" ht="15" hidden="false" customHeight="true" outlineLevel="0" collapsed="false">
      <c r="A10" s="7" t="n">
        <v>34213</v>
      </c>
      <c r="B10" s="8" t="n">
        <f aca="false">'Monthly Data'!B10</f>
        <v>23376</v>
      </c>
      <c r="C10" s="8" t="n">
        <v>16770</v>
      </c>
      <c r="D10" s="11" t="n">
        <v>62.4107</v>
      </c>
      <c r="E10" s="9" t="n">
        <v>0.802291</v>
      </c>
      <c r="F10" s="11" t="n">
        <f aca="false">B10/$B$325*100</f>
        <v>28.9787518905115</v>
      </c>
      <c r="G10" s="11" t="n">
        <f aca="false">C10/$C$325*100</f>
        <v>131.426332288401</v>
      </c>
      <c r="H10" s="11" t="n">
        <f aca="false">D10/$D$325*100</f>
        <v>63.0686319686975</v>
      </c>
      <c r="I10" s="8" t="n">
        <v>1643.8</v>
      </c>
      <c r="J10" s="11" t="n">
        <f aca="false">I10/$I$325*100</f>
        <v>157.572852760736</v>
      </c>
      <c r="K10" s="11" t="n">
        <f aca="false">'Monthly Data'!C10/'Monthly Data'!$C$325*100</f>
        <v>17.3446388322421</v>
      </c>
      <c r="L10" s="12" t="n">
        <f aca="false">IFERROR(INDEX('Segments Monthly'!$O:$O,MATCH($A10,'Segments Monthly'!$A:$A,0))/INDEX('Segments Monthly'!$O:$O,MATCH($A$325,'Segments Monthly'!$A:$A,0))*100,"")</f>
        <v>5.02028787030568</v>
      </c>
    </row>
    <row r="11" customFormat="false" ht="15" hidden="false" customHeight="true" outlineLevel="0" collapsed="false">
      <c r="A11" s="7" t="n">
        <v>34243</v>
      </c>
      <c r="B11" s="8" t="n">
        <f aca="false">'Monthly Data'!B11</f>
        <v>23696</v>
      </c>
      <c r="C11" s="8" t="n">
        <v>16778</v>
      </c>
      <c r="D11" s="11" t="n">
        <v>62.9452</v>
      </c>
      <c r="E11" s="9" t="n">
        <v>0.807528</v>
      </c>
      <c r="F11" s="11" t="n">
        <f aca="false">B11/$B$325*100</f>
        <v>29.3754493838792</v>
      </c>
      <c r="G11" s="11" t="n">
        <f aca="false">C11/$C$325*100</f>
        <v>131.489028213166</v>
      </c>
      <c r="H11" s="11" t="n">
        <f aca="false">D11/$D$325*100</f>
        <v>63.6087666537317</v>
      </c>
      <c r="I11" s="8" t="n">
        <v>1643.8</v>
      </c>
      <c r="J11" s="11" t="n">
        <f aca="false">I11/$I$325*100</f>
        <v>157.572852760736</v>
      </c>
      <c r="K11" s="11" t="n">
        <f aca="false">'Monthly Data'!C11/'Monthly Data'!$C$325*100</f>
        <v>21.7559300203928</v>
      </c>
      <c r="L11" s="12" t="n">
        <f aca="false">IFERROR(INDEX('Segments Monthly'!$O:$O,MATCH($A11,'Segments Monthly'!$A:$A,0))/INDEX('Segments Monthly'!$O:$O,MATCH($A$325,'Segments Monthly'!$A:$A,0))*100,"")</f>
        <v>5.07229144208125</v>
      </c>
    </row>
    <row r="12" customFormat="false" ht="15" hidden="false" customHeight="true" outlineLevel="0" collapsed="false">
      <c r="A12" s="7" t="n">
        <v>34274</v>
      </c>
      <c r="B12" s="8" t="n">
        <f aca="false">'Monthly Data'!B12</f>
        <v>23787</v>
      </c>
      <c r="C12" s="8" t="n">
        <v>16800</v>
      </c>
      <c r="D12" s="11" t="n">
        <v>63.2335</v>
      </c>
      <c r="E12" s="9" t="n">
        <v>0.80945</v>
      </c>
      <c r="F12" s="11" t="n">
        <f aca="false">B12/$B$325*100</f>
        <v>29.4882602335556</v>
      </c>
      <c r="G12" s="11" t="n">
        <f aca="false">C12/$C$325*100</f>
        <v>131.66144200627</v>
      </c>
      <c r="H12" s="11" t="n">
        <f aca="false">D12/$D$325*100</f>
        <v>63.9001059047989</v>
      </c>
      <c r="I12" s="8" t="n">
        <v>1644</v>
      </c>
      <c r="J12" s="11" t="n">
        <f aca="false">I12/$I$325*100</f>
        <v>157.592024539877</v>
      </c>
      <c r="K12" s="11" t="n">
        <f aca="false">'Monthly Data'!C12/'Monthly Data'!$C$325*100</f>
        <v>27.6698508103467</v>
      </c>
      <c r="L12" s="12" t="n">
        <f aca="false">IFERROR(INDEX('Segments Monthly'!$O:$O,MATCH($A12,'Segments Monthly'!$A:$A,0))/INDEX('Segments Monthly'!$O:$O,MATCH($A$325,'Segments Monthly'!$A:$A,0))*100,"")</f>
        <v>5.13595417763569</v>
      </c>
    </row>
    <row r="13" customFormat="false" ht="15" hidden="false" customHeight="true" outlineLevel="0" collapsed="false">
      <c r="A13" s="7" t="n">
        <v>34304</v>
      </c>
      <c r="B13" s="8" t="n">
        <f aca="false">'Monthly Data'!B13</f>
        <v>25010</v>
      </c>
      <c r="C13" s="8" t="n">
        <v>16815</v>
      </c>
      <c r="D13" s="11" t="n">
        <v>63.6638</v>
      </c>
      <c r="E13" s="9" t="n">
        <v>0.81304</v>
      </c>
      <c r="F13" s="11" t="n">
        <f aca="false">B13/$B$325*100</f>
        <v>31.0043884660204</v>
      </c>
      <c r="G13" s="11" t="n">
        <f aca="false">C13/$C$325*100</f>
        <v>131.778996865204</v>
      </c>
      <c r="H13" s="11" t="n">
        <f aca="false">D13/$D$325*100</f>
        <v>64.3349421161557</v>
      </c>
      <c r="I13" s="8" t="n">
        <v>1643.4</v>
      </c>
      <c r="J13" s="11" t="n">
        <f aca="false">I13/$I$325*100</f>
        <v>157.534509202454</v>
      </c>
      <c r="K13" s="11" t="n">
        <f aca="false">'Monthly Data'!C13/'Monthly Data'!$C$325*100</f>
        <v>32.5641300847912</v>
      </c>
      <c r="L13" s="12" t="n">
        <f aca="false">IFERROR(INDEX('Segments Monthly'!$O:$O,MATCH($A13,'Segments Monthly'!$A:$A,0))/INDEX('Segments Monthly'!$O:$O,MATCH($A$325,'Segments Monthly'!$A:$A,0))*100,"")</f>
        <v>5.19286200084205</v>
      </c>
    </row>
    <row r="14" customFormat="false" ht="15" hidden="false" customHeight="true" outlineLevel="0" collapsed="false">
      <c r="A14" s="7" t="n">
        <v>34335</v>
      </c>
      <c r="B14" s="8" t="n">
        <f aca="false">'Monthly Data'!B14</f>
        <v>24403</v>
      </c>
      <c r="C14" s="8" t="n">
        <v>16855</v>
      </c>
      <c r="D14" s="11" t="n">
        <v>63.7203</v>
      </c>
      <c r="E14" s="9" t="n">
        <v>0.81171</v>
      </c>
      <c r="F14" s="11" t="n">
        <f aca="false">B14/$B$325*100</f>
        <v>30.2519029082885</v>
      </c>
      <c r="G14" s="11" t="n">
        <f aca="false">C14/$C$325*100</f>
        <v>132.092476489028</v>
      </c>
      <c r="H14" s="11" t="n">
        <f aca="false">D14/$D$325*100</f>
        <v>64.3920377376795</v>
      </c>
      <c r="I14" s="8" t="n">
        <v>1645</v>
      </c>
      <c r="J14" s="11" t="n">
        <f aca="false">I14/$I$325*100</f>
        <v>157.687883435583</v>
      </c>
      <c r="K14" s="11" t="n">
        <f aca="false">'Monthly Data'!C14/'Monthly Data'!$C$325*100</f>
        <v>24.7504561554148</v>
      </c>
      <c r="L14" s="12" t="n">
        <f aca="false">IFERROR(INDEX('Segments Monthly'!$O:$O,MATCH($A14,'Segments Monthly'!$A:$A,0))/INDEX('Segments Monthly'!$O:$O,MATCH($A$325,'Segments Monthly'!$A:$A,0))*100,"")</f>
        <v>5.23015281832524</v>
      </c>
    </row>
    <row r="15" customFormat="false" ht="15" hidden="false" customHeight="true" outlineLevel="0" collapsed="false">
      <c r="A15" s="7" t="n">
        <v>34366</v>
      </c>
      <c r="B15" s="8" t="n">
        <f aca="false">'Monthly Data'!B15</f>
        <v>24862</v>
      </c>
      <c r="C15" s="8" t="n">
        <v>16862</v>
      </c>
      <c r="D15" s="11" t="n">
        <v>63.8205</v>
      </c>
      <c r="E15" s="9" t="n">
        <v>0.810779</v>
      </c>
      <c r="F15" s="11" t="n">
        <f aca="false">B15/$B$325*100</f>
        <v>30.8209158753378</v>
      </c>
      <c r="G15" s="11" t="n">
        <f aca="false">C15/$C$325*100</f>
        <v>132.147335423198</v>
      </c>
      <c r="H15" s="11" t="n">
        <f aca="false">D15/$D$325*100</f>
        <v>64.4932940434614</v>
      </c>
      <c r="I15" s="8" t="n">
        <v>1644.9</v>
      </c>
      <c r="J15" s="11" t="n">
        <f aca="false">I15/$I$325*100</f>
        <v>157.678297546012</v>
      </c>
      <c r="K15" s="11" t="n">
        <f aca="false">'Monthly Data'!C15/'Monthly Data'!$C$325*100</f>
        <v>28.6143608457658</v>
      </c>
      <c r="L15" s="12" t="n">
        <f aca="false">IFERROR(INDEX('Segments Monthly'!$O:$O,MATCH($A15,'Segments Monthly'!$A:$A,0))/INDEX('Segments Monthly'!$O:$O,MATCH($A$325,'Segments Monthly'!$A:$A,0))*100,"")</f>
        <v>5.24745649790181</v>
      </c>
    </row>
    <row r="16" customFormat="false" ht="15" hidden="false" customHeight="true" outlineLevel="0" collapsed="false">
      <c r="A16" s="7" t="n">
        <v>34394</v>
      </c>
      <c r="B16" s="8" t="n">
        <f aca="false">'Monthly Data'!B16</f>
        <v>25912</v>
      </c>
      <c r="C16" s="8" t="n">
        <v>16897</v>
      </c>
      <c r="D16" s="11" t="n">
        <v>64.6881</v>
      </c>
      <c r="E16" s="9" t="n">
        <v>0.819404</v>
      </c>
      <c r="F16" s="11" t="n">
        <f aca="false">B16/$B$325*100</f>
        <v>32.1225795254506</v>
      </c>
      <c r="G16" s="11" t="n">
        <f aca="false">C16/$C$325*100</f>
        <v>132.421630094044</v>
      </c>
      <c r="H16" s="11" t="n">
        <f aca="false">D16/$D$325*100</f>
        <v>65.3700402599923</v>
      </c>
      <c r="I16" s="8" t="n">
        <v>1647.8</v>
      </c>
      <c r="J16" s="11" t="n">
        <f aca="false">I16/$I$325*100</f>
        <v>157.956288343558</v>
      </c>
      <c r="K16" s="11" t="n">
        <f aca="false">'Monthly Data'!C16/'Monthly Data'!$C$325*100</f>
        <v>28.0562412793818</v>
      </c>
      <c r="L16" s="12" t="n">
        <f aca="false">IFERROR(INDEX('Segments Monthly'!$O:$O,MATCH($A16,'Segments Monthly'!$A:$A,0))/INDEX('Segments Monthly'!$O:$O,MATCH($A$325,'Segments Monthly'!$A:$A,0))*100,"")</f>
        <v>5.41049972471419</v>
      </c>
    </row>
    <row r="17" customFormat="false" ht="15" hidden="false" customHeight="true" outlineLevel="0" collapsed="false">
      <c r="A17" s="7" t="n">
        <v>34425</v>
      </c>
      <c r="B17" s="8" t="n">
        <f aca="false">'Monthly Data'!B17</f>
        <v>26921</v>
      </c>
      <c r="C17" s="8" t="n">
        <v>16933</v>
      </c>
      <c r="D17" s="11" t="n">
        <v>65.2758</v>
      </c>
      <c r="E17" s="9" t="n">
        <v>0.824288</v>
      </c>
      <c r="F17" s="11" t="n">
        <f aca="false">B17/$B$325*100</f>
        <v>33.3734163092257</v>
      </c>
      <c r="G17" s="11" t="n">
        <f aca="false">C17/$C$325*100</f>
        <v>132.703761755486</v>
      </c>
      <c r="H17" s="11" t="n">
        <f aca="false">D17/$D$325*100</f>
        <v>65.9639357780365</v>
      </c>
      <c r="I17" s="8" t="n">
        <v>1648</v>
      </c>
      <c r="J17" s="11" t="n">
        <f aca="false">I17/$I$325*100</f>
        <v>157.975460122699</v>
      </c>
      <c r="K17" s="11" t="n">
        <f aca="false">'Monthly Data'!C17/'Monthly Data'!$C$325*100</f>
        <v>33.4335086401202</v>
      </c>
      <c r="L17" s="12" t="n">
        <f aca="false">IFERROR(INDEX('Segments Monthly'!$O:$O,MATCH($A17,'Segments Monthly'!$A:$A,0))/INDEX('Segments Monthly'!$O:$O,MATCH($A$325,'Segments Monthly'!$A:$A,0))*100,"")</f>
        <v>5.55762726763796</v>
      </c>
    </row>
    <row r="18" customFormat="false" ht="15" hidden="false" customHeight="true" outlineLevel="0" collapsed="false">
      <c r="A18" s="7" t="n">
        <v>34455</v>
      </c>
      <c r="B18" s="8" t="n">
        <f aca="false">'Monthly Data'!B18</f>
        <v>29875</v>
      </c>
      <c r="C18" s="8" t="n">
        <v>16961</v>
      </c>
      <c r="D18" s="11" t="n">
        <v>65.7069</v>
      </c>
      <c r="E18" s="9" t="n">
        <v>0.827008</v>
      </c>
      <c r="F18" s="11" t="n">
        <f aca="false">B18/$B$325*100</f>
        <v>37.0354300448764</v>
      </c>
      <c r="G18" s="11" t="n">
        <f aca="false">C18/$C$325*100</f>
        <v>132.923197492163</v>
      </c>
      <c r="H18" s="11" t="n">
        <f aca="false">D18/$D$325*100</f>
        <v>66.3995804229725</v>
      </c>
      <c r="I18" s="8" t="n">
        <v>1646.2</v>
      </c>
      <c r="J18" s="11" t="n">
        <f aca="false">I18/$I$325*100</f>
        <v>157.802914110429</v>
      </c>
      <c r="K18" s="11" t="n">
        <f aca="false">'Monthly Data'!C18/'Monthly Data'!$C$325*100</f>
        <v>38.78930986369</v>
      </c>
      <c r="L18" s="12" t="n">
        <f aca="false">IFERROR(INDEX('Segments Monthly'!$O:$O,MATCH($A18,'Segments Monthly'!$A:$A,0))/INDEX('Segments Monthly'!$O:$O,MATCH($A$325,'Segments Monthly'!$A:$A,0))*100,"")</f>
        <v>5.66385520428983</v>
      </c>
    </row>
    <row r="19" customFormat="false" ht="15" hidden="false" customHeight="true" outlineLevel="0" collapsed="false">
      <c r="A19" s="7" t="n">
        <v>34486</v>
      </c>
      <c r="B19" s="8" t="n">
        <f aca="false">'Monthly Data'!B19</f>
        <v>28663</v>
      </c>
      <c r="C19" s="8" t="n">
        <v>17009</v>
      </c>
      <c r="D19" s="11" t="n">
        <v>65.9433</v>
      </c>
      <c r="E19" s="9" t="n">
        <v>0.82711</v>
      </c>
      <c r="F19" s="11" t="n">
        <f aca="false">B19/$B$325*100</f>
        <v>35.5329382887462</v>
      </c>
      <c r="G19" s="11" t="n">
        <f aca="false">C19/$C$325*100</f>
        <v>133.299373040752</v>
      </c>
      <c r="H19" s="11" t="n">
        <f aca="false">D19/$D$325*100</f>
        <v>66.6384725455957</v>
      </c>
      <c r="I19" s="8" t="n">
        <v>1648.3</v>
      </c>
      <c r="J19" s="11" t="n">
        <f aca="false">I19/$I$325*100</f>
        <v>158.004217791411</v>
      </c>
      <c r="K19" s="11" t="n">
        <f aca="false">'Monthly Data'!C19/'Monthly Data'!$C$325*100</f>
        <v>39.7874852420307</v>
      </c>
      <c r="L19" s="12" t="n">
        <f aca="false">IFERROR(INDEX('Segments Monthly'!$O:$O,MATCH($A19,'Segments Monthly'!$A:$A,0))/INDEX('Segments Monthly'!$O:$O,MATCH($A$325,'Segments Monthly'!$A:$A,0))*100,"")</f>
        <v>5.73038646426605</v>
      </c>
    </row>
    <row r="20" customFormat="false" ht="15" hidden="false" customHeight="true" outlineLevel="0" collapsed="false">
      <c r="A20" s="7" t="n">
        <v>34516</v>
      </c>
      <c r="B20" s="8" t="n">
        <f aca="false">'Monthly Data'!B20</f>
        <v>28246</v>
      </c>
      <c r="C20" s="8" t="n">
        <v>17025</v>
      </c>
      <c r="D20" s="11" t="n">
        <v>66.2407</v>
      </c>
      <c r="E20" s="9" t="n">
        <v>0.827866</v>
      </c>
      <c r="F20" s="11" t="n">
        <f aca="false">B20/$B$325*100</f>
        <v>35.0159918677014</v>
      </c>
      <c r="G20" s="11" t="n">
        <f aca="false">C20/$C$325*100</f>
        <v>133.424764890282</v>
      </c>
      <c r="H20" s="11" t="n">
        <f aca="false">D20/$D$325*100</f>
        <v>66.939007728625</v>
      </c>
      <c r="I20" s="8" t="n">
        <v>1648</v>
      </c>
      <c r="J20" s="11" t="n">
        <f aca="false">I20/$I$325*100</f>
        <v>157.975460122699</v>
      </c>
      <c r="K20" s="11" t="n">
        <f aca="false">'Monthly Data'!C20/'Monthly Data'!$C$325*100</f>
        <v>54.0302672534078</v>
      </c>
      <c r="L20" s="12" t="n">
        <f aca="false">IFERROR(INDEX('Segments Monthly'!$O:$O,MATCH($A20,'Segments Monthly'!$A:$A,0))/INDEX('Segments Monthly'!$O:$O,MATCH($A$325,'Segments Monthly'!$A:$A,0))*100,"")</f>
        <v>5.83420854172546</v>
      </c>
    </row>
    <row r="21" customFormat="false" ht="15" hidden="false" customHeight="true" outlineLevel="0" collapsed="false">
      <c r="A21" s="7" t="n">
        <v>34547</v>
      </c>
      <c r="B21" s="8" t="n">
        <f aca="false">'Monthly Data'!B21</f>
        <v>29333</v>
      </c>
      <c r="C21" s="8" t="n">
        <v>17081</v>
      </c>
      <c r="D21" s="11" t="n">
        <v>66.7932</v>
      </c>
      <c r="E21" s="9" t="n">
        <v>0.831704</v>
      </c>
      <c r="F21" s="11" t="n">
        <f aca="false">B21/$B$325*100</f>
        <v>36.3635236654848</v>
      </c>
      <c r="G21" s="11" t="n">
        <f aca="false">C21/$C$325*100</f>
        <v>133.863636363636</v>
      </c>
      <c r="H21" s="11" t="n">
        <f aca="false">D21/$D$325*100</f>
        <v>67.497332169189</v>
      </c>
      <c r="I21" s="8" t="n">
        <v>1652.9</v>
      </c>
      <c r="J21" s="11" t="n">
        <f aca="false">I21/$I$325*100</f>
        <v>158.445168711656</v>
      </c>
      <c r="K21" s="11" t="n">
        <f aca="false">'Monthly Data'!C21/'Monthly Data'!$C$325*100</f>
        <v>56.9925941826768</v>
      </c>
      <c r="L21" s="12" t="n">
        <f aca="false">IFERROR(INDEX('Segments Monthly'!$O:$O,MATCH($A21,'Segments Monthly'!$A:$A,0))/INDEX('Segments Monthly'!$O:$O,MATCH($A$325,'Segments Monthly'!$A:$A,0))*100,"")</f>
        <v>5.97208278006283</v>
      </c>
    </row>
    <row r="22" customFormat="false" ht="15" hidden="false" customHeight="true" outlineLevel="0" collapsed="false">
      <c r="A22" s="7" t="n">
        <v>34578</v>
      </c>
      <c r="B22" s="8" t="n">
        <f aca="false">'Monthly Data'!B22</f>
        <v>30066</v>
      </c>
      <c r="C22" s="8" t="n">
        <v>17114</v>
      </c>
      <c r="D22" s="11" t="n">
        <v>67.061</v>
      </c>
      <c r="E22" s="9" t="n">
        <v>0.831894</v>
      </c>
      <c r="F22" s="11" t="n">
        <f aca="false">B22/$B$325*100</f>
        <v>37.2722088612303</v>
      </c>
      <c r="G22" s="11" t="n">
        <f aca="false">C22/$C$325*100</f>
        <v>134.122257053292</v>
      </c>
      <c r="H22" s="11" t="n">
        <f aca="false">D22/$D$325*100</f>
        <v>67.7679553097917</v>
      </c>
      <c r="I22" s="8" t="n">
        <v>1656</v>
      </c>
      <c r="J22" s="11" t="n">
        <f aca="false">I22/$I$325*100</f>
        <v>158.742331288344</v>
      </c>
      <c r="K22" s="11" t="n">
        <f aca="false">'Monthly Data'!C22/'Monthly Data'!$C$325*100</f>
        <v>63.4861006761833</v>
      </c>
      <c r="L22" s="12" t="n">
        <f aca="false">IFERROR(INDEX('Segments Monthly'!$O:$O,MATCH($A22,'Segments Monthly'!$A:$A,0))/INDEX('Segments Monthly'!$O:$O,MATCH($A$325,'Segments Monthly'!$A:$A,0))*100,"")</f>
        <v>6.14539717496611</v>
      </c>
    </row>
    <row r="23" customFormat="false" ht="15" hidden="false" customHeight="true" outlineLevel="0" collapsed="false">
      <c r="A23" s="7" t="n">
        <v>34608</v>
      </c>
      <c r="B23" s="8" t="n">
        <f aca="false">'Monthly Data'!B23</f>
        <v>30512</v>
      </c>
      <c r="C23" s="8" t="n">
        <v>17144</v>
      </c>
      <c r="D23" s="11" t="n">
        <v>67.7394</v>
      </c>
      <c r="E23" s="9" t="n">
        <v>0.837073</v>
      </c>
      <c r="F23" s="11" t="n">
        <f aca="false">B23/$B$325*100</f>
        <v>37.8251059926115</v>
      </c>
      <c r="G23" s="11" t="n">
        <f aca="false">C23/$C$325*100</f>
        <v>134.35736677116</v>
      </c>
      <c r="H23" s="11" t="n">
        <f aca="false">D23/$D$325*100</f>
        <v>68.4535069848661</v>
      </c>
      <c r="I23" s="8" t="n">
        <v>1653.5</v>
      </c>
      <c r="J23" s="11" t="n">
        <f aca="false">I23/$I$325*100</f>
        <v>158.50268404908</v>
      </c>
      <c r="K23" s="11" t="n">
        <f aca="false">'Monthly Data'!C23/'Monthly Data'!$C$325*100</f>
        <v>50.7352151980251</v>
      </c>
      <c r="L23" s="12" t="n">
        <f aca="false">IFERROR(INDEX('Segments Monthly'!$O:$O,MATCH($A23,'Segments Monthly'!$A:$A,0))/INDEX('Segments Monthly'!$O:$O,MATCH($A$325,'Segments Monthly'!$A:$A,0))*100,"")</f>
        <v>6.32629927963024</v>
      </c>
    </row>
    <row r="24" customFormat="false" ht="15" hidden="false" customHeight="true" outlineLevel="0" collapsed="false">
      <c r="A24" s="7" t="n">
        <v>34639</v>
      </c>
      <c r="B24" s="8" t="n">
        <f aca="false">'Monthly Data'!B24</f>
        <v>33727</v>
      </c>
      <c r="C24" s="8" t="n">
        <v>17186</v>
      </c>
      <c r="D24" s="11" t="n">
        <v>68.309</v>
      </c>
      <c r="E24" s="9" t="n">
        <v>0.84078</v>
      </c>
      <c r="F24" s="11" t="n">
        <f aca="false">B24/$B$325*100</f>
        <v>41.8106761212903</v>
      </c>
      <c r="G24" s="11" t="n">
        <f aca="false">C24/$C$325*100</f>
        <v>134.686520376176</v>
      </c>
      <c r="H24" s="11" t="n">
        <f aca="false">D24/$D$325*100</f>
        <v>69.0291116931833</v>
      </c>
      <c r="I24" s="8" t="n">
        <v>1657.6</v>
      </c>
      <c r="J24" s="11" t="n">
        <f aca="false">I24/$I$325*100</f>
        <v>158.895705521472</v>
      </c>
      <c r="K24" s="11" t="n">
        <f aca="false">'Monthly Data'!C24/'Monthly Data'!$C$325*100</f>
        <v>53.4399484812708</v>
      </c>
      <c r="L24" s="12" t="n">
        <f aca="false">IFERROR(INDEX('Segments Monthly'!$O:$O,MATCH($A24,'Segments Monthly'!$A:$A,0))/INDEX('Segments Monthly'!$O:$O,MATCH($A$325,'Segments Monthly'!$A:$A,0))*100,"")</f>
        <v>6.48693664725015</v>
      </c>
    </row>
    <row r="25" customFormat="false" ht="15" hidden="false" customHeight="true" outlineLevel="0" collapsed="false">
      <c r="A25" s="7" t="n">
        <v>34669</v>
      </c>
      <c r="B25" s="8" t="n">
        <f aca="false">'Monthly Data'!B25</f>
        <v>32015</v>
      </c>
      <c r="C25" s="8" t="n">
        <v>17218</v>
      </c>
      <c r="D25" s="11" t="n">
        <v>69.0936</v>
      </c>
      <c r="E25" s="9" t="n">
        <v>0.847029</v>
      </c>
      <c r="F25" s="11" t="n">
        <f aca="false">B25/$B$325*100</f>
        <v>39.688344531773</v>
      </c>
      <c r="G25" s="11" t="n">
        <f aca="false">C25/$C$325*100</f>
        <v>134.937304075235</v>
      </c>
      <c r="H25" s="11" t="n">
        <f aca="false">D25/$D$325*100</f>
        <v>69.8219829258828</v>
      </c>
      <c r="I25" s="8" t="n">
        <v>1661.3</v>
      </c>
      <c r="J25" s="11" t="n">
        <f aca="false">I25/$I$325*100</f>
        <v>159.250383435583</v>
      </c>
      <c r="K25" s="11" t="n">
        <f aca="false">'Monthly Data'!C25/'Monthly Data'!$C$325*100</f>
        <v>58.1517655897821</v>
      </c>
      <c r="L25" s="12" t="n">
        <f aca="false">IFERROR(INDEX('Segments Monthly'!$O:$O,MATCH($A25,'Segments Monthly'!$A:$A,0))/INDEX('Segments Monthly'!$O:$O,MATCH($A$325,'Segments Monthly'!$A:$A,0))*100,"")</f>
        <v>6.62397808817474</v>
      </c>
    </row>
    <row r="26" customFormat="false" ht="15" hidden="false" customHeight="true" outlineLevel="0" collapsed="false">
      <c r="A26" s="7" t="n">
        <v>34700</v>
      </c>
      <c r="B26" s="8" t="n">
        <f aca="false">'Monthly Data'!B26</f>
        <v>32256</v>
      </c>
      <c r="C26" s="8" t="n">
        <v>17262</v>
      </c>
      <c r="D26" s="11" t="n">
        <v>69.2071</v>
      </c>
      <c r="E26" s="9" t="n">
        <v>0.844997</v>
      </c>
      <c r="F26" s="11" t="n">
        <f aca="false">B26/$B$325*100</f>
        <v>39.9871073314656</v>
      </c>
      <c r="G26" s="11" t="n">
        <f aca="false">C26/$C$325*100</f>
        <v>135.282131661442</v>
      </c>
      <c r="H26" s="11" t="n">
        <f aca="false">D26/$D$325*100</f>
        <v>69.9366794399172</v>
      </c>
      <c r="I26" s="8" t="n">
        <v>1663.4</v>
      </c>
      <c r="J26" s="11" t="n">
        <f aca="false">I26/$I$325*100</f>
        <v>159.451687116564</v>
      </c>
      <c r="K26" s="11" t="n">
        <f aca="false">'Monthly Data'!C26/'Monthly Data'!$C$325*100</f>
        <v>43.1898679832564</v>
      </c>
      <c r="L26" s="12" t="n">
        <f aca="false">IFERROR(INDEX('Segments Monthly'!$O:$O,MATCH($A26,'Segments Monthly'!$A:$A,0))/INDEX('Segments Monthly'!$O:$O,MATCH($A$325,'Segments Monthly'!$A:$A,0))*100,"")</f>
        <v>6.67875765132623</v>
      </c>
    </row>
    <row r="27" customFormat="false" ht="15" hidden="false" customHeight="true" outlineLevel="0" collapsed="false">
      <c r="A27" s="7" t="n">
        <v>34731</v>
      </c>
      <c r="B27" s="8" t="n">
        <f aca="false">'Monthly Data'!B27</f>
        <v>33780</v>
      </c>
      <c r="C27" s="8" t="n">
        <v>17266</v>
      </c>
      <c r="D27" s="11" t="n">
        <v>69.0338</v>
      </c>
      <c r="E27" s="9" t="n">
        <v>0.839407</v>
      </c>
      <c r="F27" s="11" t="n">
        <f aca="false">B27/$B$325*100</f>
        <v>41.8763791436293</v>
      </c>
      <c r="G27" s="11" t="n">
        <f aca="false">C27/$C$325*100</f>
        <v>135.313479623824</v>
      </c>
      <c r="H27" s="11" t="n">
        <f aca="false">D27/$D$325*100</f>
        <v>69.7615525158453</v>
      </c>
      <c r="I27" s="8" t="n">
        <v>1666.2</v>
      </c>
      <c r="J27" s="11" t="n">
        <f aca="false">I27/$I$325*100</f>
        <v>159.72009202454</v>
      </c>
      <c r="K27" s="11" t="n">
        <f aca="false">'Monthly Data'!C27/'Monthly Data'!$C$325*100</f>
        <v>58.7313512933348</v>
      </c>
      <c r="L27" s="12" t="n">
        <f aca="false">IFERROR(INDEX('Segments Monthly'!$O:$O,MATCH($A27,'Segments Monthly'!$A:$A,0))/INDEX('Segments Monthly'!$O:$O,MATCH($A$325,'Segments Monthly'!$A:$A,0))*100,"")</f>
        <v>6.73094628919353</v>
      </c>
    </row>
    <row r="28" customFormat="false" ht="15" hidden="false" customHeight="true" outlineLevel="0" collapsed="false">
      <c r="A28" s="7" t="n">
        <v>34759</v>
      </c>
      <c r="B28" s="8" t="n">
        <f aca="false">'Monthly Data'!B28</f>
        <v>34291</v>
      </c>
      <c r="C28" s="8" t="n">
        <v>17263</v>
      </c>
      <c r="D28" s="11" t="n">
        <v>69.2346</v>
      </c>
      <c r="E28" s="9" t="n">
        <v>0.838319</v>
      </c>
      <c r="F28" s="11" t="n">
        <f aca="false">B28/$B$325*100</f>
        <v>42.5098554533509</v>
      </c>
      <c r="G28" s="11" t="n">
        <f aca="false">C28/$C$325*100</f>
        <v>135.289968652038</v>
      </c>
      <c r="H28" s="11" t="n">
        <f aca="false">D28/$D$325*100</f>
        <v>69.9644693441987</v>
      </c>
      <c r="I28" s="8" t="n">
        <v>1666.6</v>
      </c>
      <c r="J28" s="11" t="n">
        <f aca="false">I28/$I$325*100</f>
        <v>159.758435582822</v>
      </c>
      <c r="K28" s="11" t="n">
        <f aca="false">'Monthly Data'!C28/'Monthly Data'!$C$325*100</f>
        <v>62.5523237093485</v>
      </c>
      <c r="L28" s="12" t="n">
        <f aca="false">IFERROR(INDEX('Segments Monthly'!$O:$O,MATCH($A28,'Segments Monthly'!$A:$A,0))/INDEX('Segments Monthly'!$O:$O,MATCH($A$325,'Segments Monthly'!$A:$A,0))*100,"")</f>
        <v>6.91425425305012</v>
      </c>
    </row>
    <row r="29" customFormat="false" ht="15" hidden="false" customHeight="true" outlineLevel="0" collapsed="false">
      <c r="A29" s="7" t="n">
        <v>34790</v>
      </c>
      <c r="B29" s="8" t="n">
        <f aca="false">'Monthly Data'!B29</f>
        <v>35806</v>
      </c>
      <c r="C29" s="8" t="n">
        <v>17278</v>
      </c>
      <c r="D29" s="11" t="n">
        <v>69.046</v>
      </c>
      <c r="E29" s="9" t="n">
        <v>0.832477</v>
      </c>
      <c r="F29" s="11" t="n">
        <f aca="false">B29/$B$325*100</f>
        <v>44.3879701485136</v>
      </c>
      <c r="G29" s="11" t="n">
        <f aca="false">C29/$C$325*100</f>
        <v>135.407523510972</v>
      </c>
      <c r="H29" s="11" t="n">
        <f aca="false">D29/$D$325*100</f>
        <v>69.7738811279265</v>
      </c>
      <c r="I29" s="8" t="n">
        <v>1672.4</v>
      </c>
      <c r="J29" s="11" t="n">
        <f aca="false">I29/$I$325*100</f>
        <v>160.314417177914</v>
      </c>
      <c r="K29" s="11" t="n">
        <f aca="false">'Monthly Data'!C29/'Monthly Data'!$C$325*100</f>
        <v>67.9510572072555</v>
      </c>
      <c r="L29" s="12" t="n">
        <f aca="false">IFERROR(INDEX('Segments Monthly'!$O:$O,MATCH($A29,'Segments Monthly'!$A:$A,0))/INDEX('Segments Monthly'!$O:$O,MATCH($A$325,'Segments Monthly'!$A:$A,0))*100,"")</f>
        <v>7.03103095693049</v>
      </c>
    </row>
    <row r="30" customFormat="false" ht="15" hidden="false" customHeight="true" outlineLevel="0" collapsed="false">
      <c r="A30" s="7" t="n">
        <v>34820</v>
      </c>
      <c r="B30" s="8" t="n">
        <f aca="false">'Monthly Data'!B30</f>
        <v>37043</v>
      </c>
      <c r="C30" s="8" t="n">
        <v>17258</v>
      </c>
      <c r="D30" s="11" t="n">
        <v>69.297</v>
      </c>
      <c r="E30" s="9" t="n">
        <v>0.831848</v>
      </c>
      <c r="F30" s="11" t="n">
        <f aca="false">B30/$B$325*100</f>
        <v>45.9214538963132</v>
      </c>
      <c r="G30" s="11" t="n">
        <f aca="false">C30/$C$325*100</f>
        <v>135.25078369906</v>
      </c>
      <c r="H30" s="11" t="n">
        <f aca="false">D30/$D$325*100</f>
        <v>70.0275271633683</v>
      </c>
      <c r="I30" s="8" t="n">
        <v>1676.2</v>
      </c>
      <c r="J30" s="11" t="n">
        <f aca="false">I30/$I$325*100</f>
        <v>160.678680981595</v>
      </c>
      <c r="K30" s="11" t="n">
        <f aca="false">'Monthly Data'!C30/'Monthly Data'!$C$325*100</f>
        <v>63.6685628421166</v>
      </c>
      <c r="L30" s="12" t="n">
        <f aca="false">IFERROR(INDEX('Segments Monthly'!$O:$O,MATCH($A30,'Segments Monthly'!$A:$A,0))/INDEX('Segments Monthly'!$O:$O,MATCH($A$325,'Segments Monthly'!$A:$A,0))*100,"")</f>
        <v>7.23960044230796</v>
      </c>
    </row>
    <row r="31" customFormat="false" ht="15" hidden="false" customHeight="true" outlineLevel="0" collapsed="false">
      <c r="A31" s="7" t="n">
        <v>34851</v>
      </c>
      <c r="B31" s="8" t="n">
        <f aca="false">'Monthly Data'!B31</f>
        <v>35902</v>
      </c>
      <c r="C31" s="8" t="n">
        <v>17247</v>
      </c>
      <c r="D31" s="11" t="n">
        <v>69.6232</v>
      </c>
      <c r="E31" s="9" t="n">
        <v>0.831979</v>
      </c>
      <c r="F31" s="11" t="n">
        <f aca="false">B31/$B$325*100</f>
        <v>44.5069793965239</v>
      </c>
      <c r="G31" s="11" t="n">
        <f aca="false">C31/$C$325*100</f>
        <v>135.164576802508</v>
      </c>
      <c r="H31" s="11" t="n">
        <f aca="false">D31/$D$325*100</f>
        <v>70.3571659552451</v>
      </c>
      <c r="I31" s="8" t="n">
        <v>1682.3</v>
      </c>
      <c r="J31" s="11" t="n">
        <f aca="false">I31/$I$325*100</f>
        <v>161.263420245399</v>
      </c>
      <c r="K31" s="11" t="n">
        <f aca="false">'Monthly Data'!C31/'Monthly Data'!$C$325*100</f>
        <v>64.9135987978963</v>
      </c>
      <c r="L31" s="12" t="n">
        <f aca="false">IFERROR(INDEX('Segments Monthly'!$O:$O,MATCH($A31,'Segments Monthly'!$A:$A,0))/INDEX('Segments Monthly'!$O:$O,MATCH($A$325,'Segments Monthly'!$A:$A,0))*100,"")</f>
        <v>7.39764688464368</v>
      </c>
    </row>
    <row r="32" customFormat="false" ht="15" hidden="false" customHeight="true" outlineLevel="0" collapsed="false">
      <c r="A32" s="7" t="n">
        <v>34881</v>
      </c>
      <c r="B32" s="8" t="n">
        <f aca="false">'Monthly Data'!B32</f>
        <v>36957</v>
      </c>
      <c r="C32" s="8" t="n">
        <v>17218</v>
      </c>
      <c r="D32" s="11" t="n">
        <v>69.1664</v>
      </c>
      <c r="E32" s="9" t="n">
        <v>0.822668</v>
      </c>
      <c r="F32" s="11" t="n">
        <f aca="false">B32/$B$325*100</f>
        <v>45.8148414449706</v>
      </c>
      <c r="G32" s="11" t="n">
        <f aca="false">C32/$C$325*100</f>
        <v>134.937304075235</v>
      </c>
      <c r="H32" s="11" t="n">
        <f aca="false">D32/$D$325*100</f>
        <v>69.8955503815806</v>
      </c>
      <c r="I32" s="8" t="n">
        <v>1688</v>
      </c>
      <c r="J32" s="11" t="n">
        <f aca="false">I32/$I$325*100</f>
        <v>161.80981595092</v>
      </c>
      <c r="K32" s="11" t="n">
        <f aca="false">'Monthly Data'!C32/'Monthly Data'!$C$325*100</f>
        <v>64.2159493399163</v>
      </c>
      <c r="L32" s="12" t="n">
        <f aca="false">IFERROR(INDEX('Segments Monthly'!$O:$O,MATCH($A32,'Segments Monthly'!$A:$A,0))/INDEX('Segments Monthly'!$O:$O,MATCH($A$325,'Segments Monthly'!$A:$A,0))*100,"")</f>
        <v>7.4592738931891</v>
      </c>
    </row>
    <row r="33" customFormat="false" ht="15" hidden="false" customHeight="true" outlineLevel="0" collapsed="false">
      <c r="A33" s="7" t="n">
        <v>34912</v>
      </c>
      <c r="B33" s="8" t="n">
        <f aca="false">'Monthly Data'!B33</f>
        <v>35191</v>
      </c>
      <c r="C33" s="8" t="n">
        <v>17240</v>
      </c>
      <c r="D33" s="11" t="n">
        <v>70.0144</v>
      </c>
      <c r="E33" s="9" t="n">
        <v>0.82873</v>
      </c>
      <c r="F33" s="11" t="n">
        <f aca="false">B33/$B$325*100</f>
        <v>43.6255671534476</v>
      </c>
      <c r="G33" s="11" t="n">
        <f aca="false">C33/$C$325*100</f>
        <v>135.109717868339</v>
      </c>
      <c r="H33" s="11" t="n">
        <f aca="false">D33/$D$325*100</f>
        <v>70.7524899754236</v>
      </c>
      <c r="I33" s="8" t="n">
        <v>1693.2</v>
      </c>
      <c r="J33" s="11" t="n">
        <f aca="false">I33/$I$325*100</f>
        <v>162.308282208589</v>
      </c>
      <c r="K33" s="11" t="n">
        <f aca="false">'Monthly Data'!C33/'Monthly Data'!$C$325*100</f>
        <v>68.3803799506279</v>
      </c>
      <c r="L33" s="12" t="n">
        <f aca="false">IFERROR(INDEX('Segments Monthly'!$O:$O,MATCH($A33,'Segments Monthly'!$A:$A,0))/INDEX('Segments Monthly'!$O:$O,MATCH($A$325,'Segments Monthly'!$A:$A,0))*100,"")</f>
        <v>7.68486945900555</v>
      </c>
    </row>
    <row r="34" customFormat="false" ht="15" hidden="false" customHeight="true" outlineLevel="0" collapsed="false">
      <c r="A34" s="7" t="n">
        <v>34943</v>
      </c>
      <c r="B34" s="8" t="n">
        <f aca="false">'Monthly Data'!B34</f>
        <v>35838</v>
      </c>
      <c r="C34" s="8" t="n">
        <v>17247</v>
      </c>
      <c r="D34" s="11" t="n">
        <v>70.6607</v>
      </c>
      <c r="E34" s="9" t="n">
        <v>0.832199</v>
      </c>
      <c r="F34" s="11" t="n">
        <f aca="false">B34/$B$325*100</f>
        <v>44.4276398978504</v>
      </c>
      <c r="G34" s="11" t="n">
        <f aca="false">C34/$C$325*100</f>
        <v>135.164576802508</v>
      </c>
      <c r="H34" s="11" t="n">
        <f aca="false">D34/$D$325*100</f>
        <v>71.4056032531367</v>
      </c>
      <c r="I34" s="8" t="n">
        <v>1703.6</v>
      </c>
      <c r="J34" s="11" t="n">
        <f aca="false">I34/$I$325*100</f>
        <v>163.305214723926</v>
      </c>
      <c r="K34" s="11" t="n">
        <f aca="false">'Monthly Data'!C34/'Monthly Data'!$C$325*100</f>
        <v>78.3728668026189</v>
      </c>
      <c r="L34" s="12" t="n">
        <f aca="false">IFERROR(INDEX('Segments Monthly'!$O:$O,MATCH($A34,'Segments Monthly'!$A:$A,0))/INDEX('Segments Monthly'!$O:$O,MATCH($A$325,'Segments Monthly'!$A:$A,0))*100,"")</f>
        <v>7.93008203054516</v>
      </c>
    </row>
    <row r="35" customFormat="false" ht="15" hidden="false" customHeight="true" outlineLevel="0" collapsed="false">
      <c r="A35" s="7" t="n">
        <v>34973</v>
      </c>
      <c r="B35" s="8" t="n">
        <f aca="false">'Monthly Data'!B35</f>
        <v>35857</v>
      </c>
      <c r="C35" s="8" t="n">
        <v>17216</v>
      </c>
      <c r="D35" s="11" t="n">
        <v>70.6002</v>
      </c>
      <c r="E35" s="9" t="n">
        <v>0.827187</v>
      </c>
      <c r="F35" s="11" t="n">
        <f aca="false">B35/$B$325*100</f>
        <v>44.4511938115191</v>
      </c>
      <c r="G35" s="11" t="n">
        <f aca="false">C35/$C$325*100</f>
        <v>134.921630094044</v>
      </c>
      <c r="H35" s="11" t="n">
        <f aca="false">D35/$D$325*100</f>
        <v>71.3444654637175</v>
      </c>
      <c r="I35" s="8" t="n">
        <v>1709.7</v>
      </c>
      <c r="J35" s="11" t="n">
        <f aca="false">I35/$I$325*100</f>
        <v>163.88995398773</v>
      </c>
      <c r="K35" s="11" t="n">
        <f aca="false">'Monthly Data'!C35/'Monthly Data'!$C$325*100</f>
        <v>81.7967156810132</v>
      </c>
      <c r="L35" s="12" t="n">
        <f aca="false">IFERROR(INDEX('Segments Monthly'!$O:$O,MATCH($A35,'Segments Monthly'!$A:$A,0))/INDEX('Segments Monthly'!$O:$O,MATCH($A$325,'Segments Monthly'!$A:$A,0))*100,"")</f>
        <v>8.11422279181453</v>
      </c>
    </row>
    <row r="36" customFormat="false" ht="15" hidden="false" customHeight="true" outlineLevel="0" collapsed="false">
      <c r="A36" s="7" t="n">
        <v>35004</v>
      </c>
      <c r="B36" s="8" t="n">
        <f aca="false">'Monthly Data'!B36</f>
        <v>35508</v>
      </c>
      <c r="C36" s="8" t="n">
        <v>17208</v>
      </c>
      <c r="D36" s="11" t="n">
        <v>70.6915</v>
      </c>
      <c r="E36" s="9" t="n">
        <v>0.823841</v>
      </c>
      <c r="F36" s="11" t="n">
        <f aca="false">B36/$B$325*100</f>
        <v>44.0185456078149</v>
      </c>
      <c r="G36" s="11" t="n">
        <f aca="false">C36/$C$325*100</f>
        <v>134.858934169279</v>
      </c>
      <c r="H36" s="11" t="n">
        <f aca="false">D36/$D$325*100</f>
        <v>71.436727945932</v>
      </c>
      <c r="I36" s="8" t="n">
        <v>1717.4</v>
      </c>
      <c r="J36" s="11" t="n">
        <f aca="false">I36/$I$325*100</f>
        <v>164.628067484663</v>
      </c>
      <c r="K36" s="11" t="n">
        <f aca="false">'Monthly Data'!C36/'Monthly Data'!$C$325*100</f>
        <v>80.0364924331867</v>
      </c>
      <c r="L36" s="12" t="n">
        <f aca="false">IFERROR(INDEX('Segments Monthly'!$O:$O,MATCH($A36,'Segments Monthly'!$A:$A,0))/INDEX('Segments Monthly'!$O:$O,MATCH($A$325,'Segments Monthly'!$A:$A,0))*100,"")</f>
        <v>8.22951896696108</v>
      </c>
    </row>
    <row r="37" customFormat="false" ht="15" hidden="false" customHeight="true" outlineLevel="0" collapsed="false">
      <c r="A37" s="7" t="n">
        <v>35034</v>
      </c>
      <c r="B37" s="8" t="n">
        <f aca="false">'Monthly Data'!B37</f>
        <v>35511</v>
      </c>
      <c r="C37" s="8" t="n">
        <v>17231</v>
      </c>
      <c r="D37" s="11" t="n">
        <v>70.9803</v>
      </c>
      <c r="E37" s="9" t="n">
        <v>0.82269</v>
      </c>
      <c r="F37" s="11" t="n">
        <f aca="false">B37/$B$325*100</f>
        <v>44.0222646468153</v>
      </c>
      <c r="G37" s="11" t="n">
        <f aca="false">C37/$C$325*100</f>
        <v>135.039184952978</v>
      </c>
      <c r="H37" s="11" t="n">
        <f aca="false">D37/$D$325*100</f>
        <v>71.728572467986</v>
      </c>
      <c r="I37" s="8" t="n">
        <v>1722.9</v>
      </c>
      <c r="J37" s="11" t="n">
        <f aca="false">I37/$I$325*100</f>
        <v>165.155291411043</v>
      </c>
      <c r="K37" s="11" t="n">
        <f aca="false">'Monthly Data'!C37/'Monthly Data'!$C$325*100</f>
        <v>81.7859826124289</v>
      </c>
      <c r="L37" s="12" t="n">
        <f aca="false">IFERROR(INDEX('Segments Monthly'!$O:$O,MATCH($A37,'Segments Monthly'!$A:$A,0))/INDEX('Segments Monthly'!$O:$O,MATCH($A$325,'Segments Monthly'!$A:$A,0))*100,"")</f>
        <v>8.41347466213872</v>
      </c>
    </row>
    <row r="38" customFormat="false" ht="15" hidden="false" customHeight="true" outlineLevel="0" collapsed="false">
      <c r="A38" s="7" t="n">
        <v>35065</v>
      </c>
      <c r="B38" s="8" t="n">
        <f aca="false">'Monthly Data'!B38</f>
        <v>39939</v>
      </c>
      <c r="C38" s="8" t="n">
        <v>17208</v>
      </c>
      <c r="D38" s="11" t="n">
        <v>70.5022</v>
      </c>
      <c r="E38" s="9" t="n">
        <v>0.812588</v>
      </c>
      <c r="F38" s="11" t="n">
        <f aca="false">B38/$B$325*100</f>
        <v>49.511566211291</v>
      </c>
      <c r="G38" s="11" t="n">
        <f aca="false">C38/$C$325*100</f>
        <v>134.858934169279</v>
      </c>
      <c r="H38" s="11" t="n">
        <f aca="false">D38/$D$325*100</f>
        <v>71.2454323502781</v>
      </c>
      <c r="I38" s="8" t="n">
        <v>1729.1</v>
      </c>
      <c r="J38" s="11" t="n">
        <f aca="false">I38/$I$325*100</f>
        <v>165.749616564417</v>
      </c>
      <c r="K38" s="11" t="n">
        <f aca="false">'Monthly Data'!C38/'Monthly Data'!$C$325*100</f>
        <v>91.1130192121928</v>
      </c>
      <c r="L38" s="12" t="n">
        <f aca="false">IFERROR(INDEX('Segments Monthly'!$O:$O,MATCH($A38,'Segments Monthly'!$A:$A,0))/INDEX('Segments Monthly'!$O:$O,MATCH($A$325,'Segments Monthly'!$A:$A,0))*100,"")</f>
        <v>8.61602949953502</v>
      </c>
    </row>
    <row r="39" customFormat="false" ht="15" hidden="false" customHeight="true" outlineLevel="0" collapsed="false">
      <c r="A39" s="7" t="n">
        <v>35096</v>
      </c>
      <c r="B39" s="8" t="n">
        <f aca="false">'Monthly Data'!B39</f>
        <v>37011</v>
      </c>
      <c r="C39" s="8" t="n">
        <v>17230</v>
      </c>
      <c r="D39" s="11" t="n">
        <v>71.5683</v>
      </c>
      <c r="E39" s="9" t="n">
        <v>0.820193</v>
      </c>
      <c r="F39" s="11" t="n">
        <f aca="false">B39/$B$325*100</f>
        <v>45.8817841469764</v>
      </c>
      <c r="G39" s="11" t="n">
        <f aca="false">C39/$C$325*100</f>
        <v>135.031347962382</v>
      </c>
      <c r="H39" s="11" t="n">
        <f aca="false">D39/$D$325*100</f>
        <v>72.3227711486224</v>
      </c>
      <c r="I39" s="8" t="n">
        <v>1735.6</v>
      </c>
      <c r="J39" s="11" t="n">
        <f aca="false">I39/$I$325*100</f>
        <v>166.372699386503</v>
      </c>
      <c r="K39" s="11" t="n">
        <f aca="false">'Monthly Data'!C39/'Monthly Data'!$C$325*100</f>
        <v>76.322850703016</v>
      </c>
      <c r="L39" s="12" t="n">
        <f aca="false">IFERROR(INDEX('Segments Monthly'!$O:$O,MATCH($A39,'Segments Monthly'!$A:$A,0))/INDEX('Segments Monthly'!$O:$O,MATCH($A$325,'Segments Monthly'!$A:$A,0))*100,"")</f>
        <v>8.94526207671915</v>
      </c>
    </row>
    <row r="40" customFormat="false" ht="15" hidden="false" customHeight="true" outlineLevel="0" collapsed="false">
      <c r="A40" s="7" t="n">
        <v>35125</v>
      </c>
      <c r="B40" s="8" t="n">
        <f aca="false">'Monthly Data'!B40</f>
        <v>36821</v>
      </c>
      <c r="C40" s="8" t="n">
        <v>17193</v>
      </c>
      <c r="D40" s="11" t="n">
        <v>71.4049</v>
      </c>
      <c r="E40" s="9" t="n">
        <v>0.81361</v>
      </c>
      <c r="F40" s="11" t="n">
        <f aca="false">B40/$B$325*100</f>
        <v>45.6462450102893</v>
      </c>
      <c r="G40" s="11" t="n">
        <f aca="false">C40/$C$325*100</f>
        <v>134.741379310345</v>
      </c>
      <c r="H40" s="11" t="n">
        <f aca="false">D40/$D$325*100</f>
        <v>72.1576485900918</v>
      </c>
      <c r="I40" s="8" t="n">
        <v>1738.2</v>
      </c>
      <c r="J40" s="11" t="n">
        <f aca="false">I40/$I$325*100</f>
        <v>166.621932515337</v>
      </c>
      <c r="K40" s="11" t="n">
        <f aca="false">'Monthly Data'!C40/'Monthly Data'!$C$325*100</f>
        <v>84.437050552753</v>
      </c>
      <c r="L40" s="12" t="n">
        <f aca="false">IFERROR(INDEX('Segments Monthly'!$O:$O,MATCH($A40,'Segments Monthly'!$A:$A,0))/INDEX('Segments Monthly'!$O:$O,MATCH($A$325,'Segments Monthly'!$A:$A,0))*100,"")</f>
        <v>9.07980512540541</v>
      </c>
    </row>
    <row r="41" customFormat="false" ht="15" hidden="false" customHeight="true" outlineLevel="0" collapsed="false">
      <c r="A41" s="7" t="n">
        <v>35156</v>
      </c>
      <c r="B41" s="8" t="n">
        <f aca="false">'Monthly Data'!B41</f>
        <v>37085</v>
      </c>
      <c r="C41" s="8" t="n">
        <v>17204</v>
      </c>
      <c r="D41" s="11" t="n">
        <v>72.2982</v>
      </c>
      <c r="E41" s="9" t="n">
        <v>0.819023</v>
      </c>
      <c r="F41" s="11" t="n">
        <f aca="false">B41/$B$325*100</f>
        <v>45.9735204423177</v>
      </c>
      <c r="G41" s="11" t="n">
        <f aca="false">C41/$C$325*100</f>
        <v>134.827586206897</v>
      </c>
      <c r="H41" s="11" t="n">
        <f aca="false">D41/$D$325*100</f>
        <v>73.0603657353512</v>
      </c>
      <c r="I41" s="8" t="n">
        <v>1741.6</v>
      </c>
      <c r="J41" s="11" t="n">
        <f aca="false">I41/$I$325*100</f>
        <v>166.947852760736</v>
      </c>
      <c r="K41" s="11" t="n">
        <f aca="false">'Monthly Data'!C41/'Monthly Data'!$C$325*100</f>
        <v>74.4982290436836</v>
      </c>
      <c r="L41" s="12" t="n">
        <f aca="false">IFERROR(INDEX('Segments Monthly'!$O:$O,MATCH($A41,'Segments Monthly'!$A:$A,0))/INDEX('Segments Monthly'!$O:$O,MATCH($A$325,'Segments Monthly'!$A:$A,0))*100,"")</f>
        <v>9.20574260082632</v>
      </c>
    </row>
    <row r="42" customFormat="false" ht="15" hidden="false" customHeight="true" outlineLevel="0" collapsed="false">
      <c r="A42" s="7" t="n">
        <v>35186</v>
      </c>
      <c r="B42" s="8" t="n">
        <f aca="false">'Monthly Data'!B42</f>
        <v>36485</v>
      </c>
      <c r="C42" s="8" t="n">
        <v>17222</v>
      </c>
      <c r="D42" s="11" t="n">
        <v>72.8796</v>
      </c>
      <c r="E42" s="9" t="n">
        <v>0.820839</v>
      </c>
      <c r="F42" s="11" t="n">
        <f aca="false">B42/$B$325*100</f>
        <v>45.2297126422532</v>
      </c>
      <c r="G42" s="11" t="n">
        <f aca="false">C42/$C$325*100</f>
        <v>134.968652037618</v>
      </c>
      <c r="H42" s="11" t="n">
        <f aca="false">D42/$D$325*100</f>
        <v>73.64789483896</v>
      </c>
      <c r="I42" s="8" t="n">
        <v>1744.9</v>
      </c>
      <c r="J42" s="11" t="n">
        <f aca="false">I42/$I$325*100</f>
        <v>167.264187116564</v>
      </c>
      <c r="K42" s="11" t="n">
        <f aca="false">'Monthly Data'!C42/'Monthly Data'!$C$325*100</f>
        <v>81.4532574863153</v>
      </c>
      <c r="L42" s="12" t="n">
        <f aca="false">IFERROR(INDEX('Segments Monthly'!$O:$O,MATCH($A42,'Segments Monthly'!$A:$A,0))/INDEX('Segments Monthly'!$O:$O,MATCH($A$325,'Segments Monthly'!$A:$A,0))*100,"")</f>
        <v>9.39765613794827</v>
      </c>
    </row>
    <row r="43" customFormat="false" ht="15" hidden="false" customHeight="true" outlineLevel="0" collapsed="false">
      <c r="A43" s="7" t="n">
        <v>35217</v>
      </c>
      <c r="B43" s="8" t="n">
        <f aca="false">'Monthly Data'!B43</f>
        <v>37396</v>
      </c>
      <c r="C43" s="8" t="n">
        <v>17226</v>
      </c>
      <c r="D43" s="11" t="n">
        <v>73.6208</v>
      </c>
      <c r="E43" s="9" t="n">
        <v>0.824435</v>
      </c>
      <c r="F43" s="11" t="n">
        <f aca="false">B43/$B$325*100</f>
        <v>46.3590608186845</v>
      </c>
      <c r="G43" s="11" t="n">
        <f aca="false">C43/$C$325*100</f>
        <v>135</v>
      </c>
      <c r="H43" s="11" t="n">
        <f aca="false">D43/$D$325*100</f>
        <v>74.3969085499935</v>
      </c>
      <c r="I43" s="8" t="n">
        <v>1746.2</v>
      </c>
      <c r="J43" s="11" t="n">
        <f aca="false">I43/$I$325*100</f>
        <v>167.388803680982</v>
      </c>
      <c r="K43" s="11" t="n">
        <f aca="false">'Monthly Data'!C43/'Monthly Data'!$C$325*100</f>
        <v>89.9538478050875</v>
      </c>
      <c r="L43" s="12" t="n">
        <f aca="false">IFERROR(INDEX('Segments Monthly'!$O:$O,MATCH($A43,'Segments Monthly'!$A:$A,0))/INDEX('Segments Monthly'!$O:$O,MATCH($A$325,'Segments Monthly'!$A:$A,0))*100,"")</f>
        <v>9.60456002850018</v>
      </c>
    </row>
    <row r="44" customFormat="false" ht="15" hidden="false" customHeight="true" outlineLevel="0" collapsed="false">
      <c r="A44" s="7" t="n">
        <v>35247</v>
      </c>
      <c r="B44" s="8" t="n">
        <f aca="false">'Monthly Data'!B44</f>
        <v>36034</v>
      </c>
      <c r="C44" s="8" t="n">
        <v>17222</v>
      </c>
      <c r="D44" s="11" t="n">
        <v>73.961</v>
      </c>
      <c r="E44" s="9" t="n">
        <v>0.823587</v>
      </c>
      <c r="F44" s="11" t="n">
        <f aca="false">B44/$B$325*100</f>
        <v>44.6706171125381</v>
      </c>
      <c r="G44" s="11" t="n">
        <f aca="false">C44/$C$325*100</f>
        <v>134.968652037618</v>
      </c>
      <c r="H44" s="11" t="n">
        <f aca="false">D44/$D$325*100</f>
        <v>74.7406949295046</v>
      </c>
      <c r="I44" s="8" t="n">
        <v>1748.7</v>
      </c>
      <c r="J44" s="11" t="n">
        <f aca="false">I44/$I$325*100</f>
        <v>167.628450920245</v>
      </c>
      <c r="K44" s="11" t="n">
        <f aca="false">'Monthly Data'!C44/'Monthly Data'!$C$325*100</f>
        <v>91.7784694644199</v>
      </c>
      <c r="L44" s="12" t="n">
        <f aca="false">IFERROR(INDEX('Segments Monthly'!$O:$O,MATCH($A44,'Segments Monthly'!$A:$A,0))/INDEX('Segments Monthly'!$O:$O,MATCH($A$325,'Segments Monthly'!$A:$A,0))*100,"")</f>
        <v>9.86078403249761</v>
      </c>
    </row>
    <row r="45" customFormat="false" ht="15" hidden="false" customHeight="true" outlineLevel="0" collapsed="false">
      <c r="A45" s="7" t="n">
        <v>35278</v>
      </c>
      <c r="B45" s="8" t="n">
        <f aca="false">'Monthly Data'!B45</f>
        <v>35494</v>
      </c>
      <c r="C45" s="8" t="n">
        <v>17256</v>
      </c>
      <c r="D45" s="11" t="n">
        <v>74.2842</v>
      </c>
      <c r="E45" s="9" t="n">
        <v>0.822579</v>
      </c>
      <c r="F45" s="11" t="n">
        <f aca="false">B45/$B$325*100</f>
        <v>44.0011900924801</v>
      </c>
      <c r="G45" s="11" t="n">
        <f aca="false">C45/$C$325*100</f>
        <v>135.235109717868</v>
      </c>
      <c r="H45" s="11" t="n">
        <f aca="false">D45/$D$325*100</f>
        <v>75.0673020954598</v>
      </c>
      <c r="I45" s="8" t="n">
        <v>1752</v>
      </c>
      <c r="J45" s="11" t="n">
        <f aca="false">I45/$I$325*100</f>
        <v>167.944785276074</v>
      </c>
      <c r="K45" s="11" t="n">
        <f aca="false">'Monthly Data'!C45/'Monthly Data'!$C$325*100</f>
        <v>93.3884297520661</v>
      </c>
      <c r="L45" s="12" t="n">
        <f aca="false">IFERROR(INDEX('Segments Monthly'!$O:$O,MATCH($A45,'Segments Monthly'!$A:$A,0))/INDEX('Segments Monthly'!$O:$O,MATCH($A$325,'Segments Monthly'!$A:$A,0))*100,"")</f>
        <v>10.1228376183845</v>
      </c>
    </row>
    <row r="46" customFormat="false" ht="15" hidden="false" customHeight="true" outlineLevel="0" collapsed="false">
      <c r="A46" s="7" t="n">
        <v>35309</v>
      </c>
      <c r="B46" s="8" t="n">
        <f aca="false">'Monthly Data'!B46</f>
        <v>38181</v>
      </c>
      <c r="C46" s="8" t="n">
        <v>17251</v>
      </c>
      <c r="D46" s="11" t="n">
        <v>74.9047</v>
      </c>
      <c r="E46" s="9" t="n">
        <v>0.824841</v>
      </c>
      <c r="F46" s="11" t="n">
        <f aca="false">B46/$B$325*100</f>
        <v>47.3322093571021</v>
      </c>
      <c r="G46" s="11" t="n">
        <f aca="false">C46/$C$325*100</f>
        <v>135.19592476489</v>
      </c>
      <c r="H46" s="11" t="n">
        <f aca="false">D46/$D$325*100</f>
        <v>75.6943433902471</v>
      </c>
      <c r="I46" s="8" t="n">
        <v>1752.2</v>
      </c>
      <c r="J46" s="11" t="n">
        <f aca="false">I46/$I$325*100</f>
        <v>167.963957055215</v>
      </c>
      <c r="K46" s="11" t="n">
        <f aca="false">'Monthly Data'!C46/'Monthly Data'!$C$325*100</f>
        <v>132.070408929913</v>
      </c>
      <c r="L46" s="12" t="n">
        <f aca="false">IFERROR(INDEX('Segments Monthly'!$O:$O,MATCH($A46,'Segments Monthly'!$A:$A,0))/INDEX('Segments Monthly'!$O:$O,MATCH($A$325,'Segments Monthly'!$A:$A,0))*100,"")</f>
        <v>10.3290937776153</v>
      </c>
    </row>
    <row r="47" customFormat="false" ht="15" hidden="false" customHeight="true" outlineLevel="0" collapsed="false">
      <c r="A47" s="7" t="n">
        <v>35339</v>
      </c>
      <c r="B47" s="8" t="n">
        <f aca="false">'Monthly Data'!B47</f>
        <v>42797</v>
      </c>
      <c r="C47" s="8" t="n">
        <v>17268</v>
      </c>
      <c r="D47" s="11" t="n">
        <v>74.8284</v>
      </c>
      <c r="E47" s="9" t="n">
        <v>0.819411</v>
      </c>
      <c r="F47" s="11" t="n">
        <f aca="false">B47/$B$325*100</f>
        <v>53.0545706989314</v>
      </c>
      <c r="G47" s="11" t="n">
        <f aca="false">C47/$C$325*100</f>
        <v>135.329153605016</v>
      </c>
      <c r="H47" s="11" t="n">
        <f aca="false">D47/$D$325*100</f>
        <v>75.6172390376407</v>
      </c>
      <c r="I47" s="8" t="n">
        <v>1754.9</v>
      </c>
      <c r="J47" s="11" t="n">
        <f aca="false">I47/$I$325*100</f>
        <v>168.22277607362</v>
      </c>
      <c r="K47" s="11" t="n">
        <f aca="false">'Monthly Data'!C47/'Monthly Data'!$C$325*100</f>
        <v>139.819684447784</v>
      </c>
      <c r="L47" s="12" t="n">
        <f aca="false">IFERROR(INDEX('Segments Monthly'!$O:$O,MATCH($A47,'Segments Monthly'!$A:$A,0))/INDEX('Segments Monthly'!$O:$O,MATCH($A$325,'Segments Monthly'!$A:$A,0))*100,"")</f>
        <v>10.6193699424907</v>
      </c>
    </row>
    <row r="48" customFormat="false" ht="15" hidden="false" customHeight="true" outlineLevel="0" collapsed="false">
      <c r="A48" s="7" t="n">
        <v>35370</v>
      </c>
      <c r="B48" s="8" t="n">
        <f aca="false">'Monthly Data'!B48</f>
        <v>40927</v>
      </c>
      <c r="C48" s="8" t="n">
        <v>17277</v>
      </c>
      <c r="D48" s="11" t="n">
        <v>75.5168</v>
      </c>
      <c r="E48" s="9" t="n">
        <v>0.822297</v>
      </c>
      <c r="F48" s="11" t="n">
        <f aca="false">B48/$B$325*100</f>
        <v>50.7363697220638</v>
      </c>
      <c r="G48" s="11" t="n">
        <f aca="false">C48/$C$325*100</f>
        <v>135.399686520376</v>
      </c>
      <c r="H48" s="11" t="n">
        <f aca="false">D48/$D$325*100</f>
        <v>76.3128961324538</v>
      </c>
      <c r="I48" s="8" t="n">
        <v>1758.6</v>
      </c>
      <c r="J48" s="11" t="n">
        <f aca="false">I48/$I$325*100</f>
        <v>168.57745398773</v>
      </c>
      <c r="K48" s="11" t="n">
        <f aca="false">'Monthly Data'!C48/'Monthly Data'!$C$325*100</f>
        <v>106.214446710314</v>
      </c>
      <c r="L48" s="12" t="n">
        <f aca="false">IFERROR(INDEX('Segments Monthly'!$O:$O,MATCH($A48,'Segments Monthly'!$A:$A,0))/INDEX('Segments Monthly'!$O:$O,MATCH($A$325,'Segments Monthly'!$A:$A,0))*100,"")</f>
        <v>10.7822281032114</v>
      </c>
    </row>
    <row r="49" customFormat="false" ht="15" hidden="false" customHeight="true" outlineLevel="0" collapsed="false">
      <c r="A49" s="7" t="n">
        <v>35400</v>
      </c>
      <c r="B49" s="8" t="n">
        <f aca="false">'Monthly Data'!B49</f>
        <v>38840</v>
      </c>
      <c r="C49" s="8" t="n">
        <v>17284</v>
      </c>
      <c r="D49" s="11" t="n">
        <v>76.1583</v>
      </c>
      <c r="E49" s="9" t="n">
        <v>0.824586</v>
      </c>
      <c r="F49" s="11" t="n">
        <f aca="false">B49/$B$325*100</f>
        <v>48.1491582575063</v>
      </c>
      <c r="G49" s="11" t="n">
        <f aca="false">C49/$C$325*100</f>
        <v>135.454545454545</v>
      </c>
      <c r="H49" s="11" t="n">
        <f aca="false">D49/$D$325*100</f>
        <v>76.9611588086923</v>
      </c>
      <c r="I49" s="8" t="n">
        <v>1760.8</v>
      </c>
      <c r="J49" s="11" t="n">
        <f aca="false">I49/$I$325*100</f>
        <v>168.788343558282</v>
      </c>
      <c r="K49" s="11" t="n">
        <f aca="false">'Monthly Data'!C49/'Monthly Data'!$C$325*100</f>
        <v>91.016421594934</v>
      </c>
      <c r="L49" s="12" t="n">
        <f aca="false">IFERROR(INDEX('Segments Monthly'!$O:$O,MATCH($A49,'Segments Monthly'!$A:$A,0))/INDEX('Segments Monthly'!$O:$O,MATCH($A$325,'Segments Monthly'!$A:$A,0))*100,"")</f>
        <v>11.0043999463308</v>
      </c>
    </row>
    <row r="50" customFormat="false" ht="15" hidden="false" customHeight="true" outlineLevel="0" collapsed="false">
      <c r="A50" s="7" t="n">
        <v>35431</v>
      </c>
      <c r="B50" s="8" t="n">
        <f aca="false">'Monthly Data'!B50</f>
        <v>38762</v>
      </c>
      <c r="C50" s="8" t="n">
        <v>17297</v>
      </c>
      <c r="D50" s="11" t="n">
        <v>76.2223</v>
      </c>
      <c r="E50" s="9" t="n">
        <v>0.820669</v>
      </c>
      <c r="F50" s="11" t="n">
        <f aca="false">B50/$B$325*100</f>
        <v>48.0524632434979</v>
      </c>
      <c r="G50" s="11" t="n">
        <f aca="false">C50/$C$325*100</f>
        <v>135.556426332288</v>
      </c>
      <c r="H50" s="11" t="n">
        <f aca="false">D50/$D$325*100</f>
        <v>77.0258334950201</v>
      </c>
      <c r="I50" s="8" t="n">
        <v>1763.1</v>
      </c>
      <c r="J50" s="11" t="n">
        <f aca="false">I50/$I$325*100</f>
        <v>169.008819018405</v>
      </c>
      <c r="K50" s="11" t="n">
        <f aca="false">'Monthly Data'!C50/'Monthly Data'!$C$325*100</f>
        <v>81.7323172695074</v>
      </c>
      <c r="L50" s="12" t="n">
        <f aca="false">IFERROR(INDEX('Segments Monthly'!$O:$O,MATCH($A50,'Segments Monthly'!$A:$A,0))/INDEX('Segments Monthly'!$O:$O,MATCH($A$325,'Segments Monthly'!$A:$A,0))*100,"")</f>
        <v>11.1096100194782</v>
      </c>
    </row>
    <row r="51" customFormat="false" ht="15" hidden="false" customHeight="true" outlineLevel="0" collapsed="false">
      <c r="A51" s="7" t="n">
        <v>35462</v>
      </c>
      <c r="B51" s="8" t="n">
        <f aca="false">'Monthly Data'!B51</f>
        <v>38273</v>
      </c>
      <c r="C51" s="8" t="n">
        <v>17315</v>
      </c>
      <c r="D51" s="11" t="n">
        <v>77.2811</v>
      </c>
      <c r="E51" s="9" t="n">
        <v>0.827319</v>
      </c>
      <c r="F51" s="11" t="n">
        <f aca="false">B51/$B$325*100</f>
        <v>47.4462598864453</v>
      </c>
      <c r="G51" s="11" t="n">
        <f aca="false">C51/$C$325*100</f>
        <v>135.697492163009</v>
      </c>
      <c r="H51" s="11" t="n">
        <f aca="false">D51/$D$325*100</f>
        <v>78.0957953369551</v>
      </c>
      <c r="I51" s="8" t="n">
        <v>1768.6</v>
      </c>
      <c r="J51" s="11" t="n">
        <f aca="false">I51/$I$325*100</f>
        <v>169.536042944785</v>
      </c>
      <c r="K51" s="11" t="n">
        <f aca="false">'Monthly Data'!C51/'Monthly Data'!$C$325*100</f>
        <v>81.9147794354406</v>
      </c>
      <c r="L51" s="12" t="n">
        <f aca="false">IFERROR(INDEX('Segments Monthly'!$O:$O,MATCH($A51,'Segments Monthly'!$A:$A,0))/INDEX('Segments Monthly'!$O:$O,MATCH($A$325,'Segments Monthly'!$A:$A,0))*100,"")</f>
        <v>11.5405364140669</v>
      </c>
    </row>
    <row r="52" customFormat="false" ht="15" hidden="false" customHeight="true" outlineLevel="0" collapsed="false">
      <c r="A52" s="7" t="n">
        <v>35490</v>
      </c>
      <c r="B52" s="8" t="n">
        <f aca="false">'Monthly Data'!B52</f>
        <v>34865</v>
      </c>
      <c r="C52" s="8" t="n">
        <v>17340</v>
      </c>
      <c r="D52" s="11" t="n">
        <v>78.0738</v>
      </c>
      <c r="E52" s="9" t="n">
        <v>0.830964</v>
      </c>
      <c r="F52" s="11" t="n">
        <f aca="false">B52/$B$325*100</f>
        <v>43.2214315820792</v>
      </c>
      <c r="G52" s="11" t="n">
        <f aca="false">C52/$C$325*100</f>
        <v>135.8934169279</v>
      </c>
      <c r="H52" s="11" t="n">
        <f aca="false">D52/$D$325*100</f>
        <v>78.896851959643</v>
      </c>
      <c r="I52" s="8" t="n">
        <v>1775.9</v>
      </c>
      <c r="J52" s="11" t="n">
        <f aca="false">I52/$I$325*100</f>
        <v>170.235812883436</v>
      </c>
      <c r="K52" s="11" t="n">
        <f aca="false">'Monthly Data'!C52/'Monthly Data'!$C$325*100</f>
        <v>74.2299023290759</v>
      </c>
      <c r="L52" s="12" t="n">
        <f aca="false">IFERROR(INDEX('Segments Monthly'!$O:$O,MATCH($A52,'Segments Monthly'!$A:$A,0))/INDEX('Segments Monthly'!$O:$O,MATCH($A$325,'Segments Monthly'!$A:$A,0))*100,"")</f>
        <v>11.8550562369586</v>
      </c>
    </row>
    <row r="53" customFormat="false" ht="15" hidden="false" customHeight="true" outlineLevel="0" collapsed="false">
      <c r="A53" s="7" t="n">
        <v>35521</v>
      </c>
      <c r="B53" s="8" t="n">
        <f aca="false">'Monthly Data'!B53</f>
        <v>36084</v>
      </c>
      <c r="C53" s="8" t="n">
        <v>17351</v>
      </c>
      <c r="D53" s="11" t="n">
        <v>78.0002</v>
      </c>
      <c r="E53" s="9" t="n">
        <v>0.825301</v>
      </c>
      <c r="F53" s="11" t="n">
        <f aca="false">B53/$B$325*100</f>
        <v>44.7326010958768</v>
      </c>
      <c r="G53" s="11" t="n">
        <f aca="false">C53/$C$325*100</f>
        <v>135.979623824451</v>
      </c>
      <c r="H53" s="11" t="n">
        <f aca="false">D53/$D$325*100</f>
        <v>78.8224760703661</v>
      </c>
      <c r="I53" s="8" t="n">
        <v>1784.6</v>
      </c>
      <c r="J53" s="11" t="n">
        <f aca="false">I53/$I$325*100</f>
        <v>171.069785276074</v>
      </c>
      <c r="K53" s="11" t="n">
        <f aca="false">'Monthly Data'!C53/'Monthly Data'!$C$325*100</f>
        <v>70.4947944617366</v>
      </c>
      <c r="L53" s="12" t="n">
        <f aca="false">IFERROR(INDEX('Segments Monthly'!$O:$O,MATCH($A53,'Segments Monthly'!$A:$A,0))/INDEX('Segments Monthly'!$O:$O,MATCH($A$325,'Segments Monthly'!$A:$A,0))*100,"")</f>
        <v>12.1958554448758</v>
      </c>
    </row>
    <row r="54" customFormat="false" ht="15" hidden="false" customHeight="true" outlineLevel="0" collapsed="false">
      <c r="A54" s="7" t="n">
        <v>35551</v>
      </c>
      <c r="B54" s="8" t="n">
        <f aca="false">'Monthly Data'!B54</f>
        <v>36177</v>
      </c>
      <c r="C54" s="8" t="n">
        <v>17364</v>
      </c>
      <c r="D54" s="11" t="n">
        <v>78.5584</v>
      </c>
      <c r="E54" s="9" t="n">
        <v>0.826165</v>
      </c>
      <c r="F54" s="11" t="n">
        <f aca="false">B54/$B$325*100</f>
        <v>44.8478913048868</v>
      </c>
      <c r="G54" s="11" t="n">
        <f aca="false">C54/$C$325*100</f>
        <v>136.081504702194</v>
      </c>
      <c r="H54" s="11" t="n">
        <f aca="false">D54/$D$325*100</f>
        <v>79.3865606001811</v>
      </c>
      <c r="I54" s="8" t="n">
        <v>1791.2</v>
      </c>
      <c r="J54" s="11" t="n">
        <f aca="false">I54/$I$325*100</f>
        <v>171.70245398773</v>
      </c>
      <c r="K54" s="11" t="n">
        <f aca="false">'Monthly Data'!C54/'Monthly Data'!$C$325*100</f>
        <v>83.3100783514007</v>
      </c>
      <c r="L54" s="12" t="n">
        <f aca="false">IFERROR(INDEX('Segments Monthly'!$O:$O,MATCH($A54,'Segments Monthly'!$A:$A,0))/INDEX('Segments Monthly'!$O:$O,MATCH($A$325,'Segments Monthly'!$A:$A,0))*100,"")</f>
        <v>12.5668204257445</v>
      </c>
    </row>
    <row r="55" customFormat="false" ht="15" hidden="false" customHeight="true" outlineLevel="0" collapsed="false">
      <c r="A55" s="7" t="n">
        <v>35582</v>
      </c>
      <c r="B55" s="8" t="n">
        <f aca="false">'Monthly Data'!B55</f>
        <v>36393</v>
      </c>
      <c r="C55" s="8" t="n">
        <v>17387</v>
      </c>
      <c r="D55" s="11" t="n">
        <v>79.0444</v>
      </c>
      <c r="E55" s="9" t="n">
        <v>0.826025</v>
      </c>
      <c r="F55" s="11" t="n">
        <f aca="false">B55/$B$325*100</f>
        <v>45.11566211291</v>
      </c>
      <c r="G55" s="11" t="n">
        <f aca="false">C55/$C$325*100</f>
        <v>136.261755485893</v>
      </c>
      <c r="H55" s="11" t="n">
        <f aca="false">D55/$D$325*100</f>
        <v>79.8776839994826</v>
      </c>
      <c r="I55" s="8" t="n">
        <v>1800.2</v>
      </c>
      <c r="J55" s="11" t="n">
        <f aca="false">I55/$I$325*100</f>
        <v>172.56518404908</v>
      </c>
      <c r="K55" s="11" t="n">
        <f aca="false">'Monthly Data'!C55/'Monthly Data'!$C$325*100</f>
        <v>79.5427712783085</v>
      </c>
      <c r="L55" s="12" t="n">
        <f aca="false">IFERROR(INDEX('Segments Monthly'!$O:$O,MATCH($A55,'Segments Monthly'!$A:$A,0))/INDEX('Segments Monthly'!$O:$O,MATCH($A$325,'Segments Monthly'!$A:$A,0))*100,"")</f>
        <v>12.8800447859942</v>
      </c>
    </row>
    <row r="56" customFormat="false" ht="15" hidden="false" customHeight="true" outlineLevel="0" collapsed="false">
      <c r="A56" s="7" t="n">
        <v>35612</v>
      </c>
      <c r="B56" s="8" t="n">
        <f aca="false">'Monthly Data'!B56</f>
        <v>38968</v>
      </c>
      <c r="C56" s="8" t="n">
        <v>17388</v>
      </c>
      <c r="D56" s="11" t="n">
        <v>79.6318</v>
      </c>
      <c r="E56" s="9" t="n">
        <v>0.826718</v>
      </c>
      <c r="F56" s="11" t="n">
        <f aca="false">B56/$B$325*100</f>
        <v>48.3078372548534</v>
      </c>
      <c r="G56" s="11" t="n">
        <f aca="false">C56/$C$325*100</f>
        <v>136.269592476489</v>
      </c>
      <c r="H56" s="11" t="n">
        <f aca="false">D56/$D$325*100</f>
        <v>80.4712763549347</v>
      </c>
      <c r="I56" s="8" t="n">
        <v>1809.2</v>
      </c>
      <c r="J56" s="11" t="n">
        <f aca="false">I56/$I$325*100</f>
        <v>173.427914110429</v>
      </c>
      <c r="K56" s="11" t="n">
        <f aca="false">'Monthly Data'!C56/'Monthly Data'!$C$325*100</f>
        <v>90.0289792851776</v>
      </c>
      <c r="L56" s="12" t="n">
        <f aca="false">IFERROR(INDEX('Segments Monthly'!$O:$O,MATCH($A56,'Segments Monthly'!$A:$A,0))/INDEX('Segments Monthly'!$O:$O,MATCH($A$325,'Segments Monthly'!$A:$A,0))*100,"")</f>
        <v>13.2125160197836</v>
      </c>
    </row>
    <row r="57" customFormat="false" ht="15" hidden="false" customHeight="true" outlineLevel="0" collapsed="false">
      <c r="A57" s="7" t="n">
        <v>35643</v>
      </c>
      <c r="B57" s="8" t="n">
        <f aca="false">'Monthly Data'!B57</f>
        <v>38172</v>
      </c>
      <c r="C57" s="8" t="n">
        <v>17453</v>
      </c>
      <c r="D57" s="11" t="n">
        <v>80.6503</v>
      </c>
      <c r="E57" s="9" t="n">
        <v>0.831577</v>
      </c>
      <c r="F57" s="11" t="n">
        <f aca="false">B57/$B$325*100</f>
        <v>47.3210522401012</v>
      </c>
      <c r="G57" s="11" t="n">
        <f aca="false">C57/$C$325*100</f>
        <v>136.778996865204</v>
      </c>
      <c r="H57" s="11" t="n">
        <f aca="false">D57/$D$325*100</f>
        <v>81.5005133553227</v>
      </c>
      <c r="I57" s="8" t="n">
        <v>1817.9</v>
      </c>
      <c r="J57" s="11" t="n">
        <f aca="false">I57/$I$325*100</f>
        <v>174.261886503068</v>
      </c>
      <c r="K57" s="11" t="n">
        <f aca="false">'Monthly Data'!C57/'Monthly Data'!$C$325*100</f>
        <v>86.5729312010304</v>
      </c>
      <c r="L57" s="12" t="n">
        <f aca="false">IFERROR(INDEX('Segments Monthly'!$O:$O,MATCH($A57,'Segments Monthly'!$A:$A,0))/INDEX('Segments Monthly'!$O:$O,MATCH($A$325,'Segments Monthly'!$A:$A,0))*100,"")</f>
        <v>13.5979161558071</v>
      </c>
    </row>
    <row r="58" customFormat="false" ht="15" hidden="false" customHeight="true" outlineLevel="0" collapsed="false">
      <c r="A58" s="7" t="n">
        <v>35674</v>
      </c>
      <c r="B58" s="8" t="n">
        <f aca="false">'Monthly Data'!B58</f>
        <v>38597</v>
      </c>
      <c r="C58" s="8" t="n">
        <v>17465</v>
      </c>
      <c r="D58" s="11" t="n">
        <v>81.3632</v>
      </c>
      <c r="E58" s="9" t="n">
        <v>0.832991</v>
      </c>
      <c r="F58" s="11" t="n">
        <f aca="false">B58/$B$325*100</f>
        <v>47.8479160984802</v>
      </c>
      <c r="G58" s="11" t="n">
        <f aca="false">C58/$C$325*100</f>
        <v>136.873040752351</v>
      </c>
      <c r="H58" s="11" t="n">
        <f aca="false">D58/$D$325*100</f>
        <v>82.2209287284957</v>
      </c>
      <c r="I58" s="8" t="n">
        <v>1821.6</v>
      </c>
      <c r="J58" s="11" t="n">
        <f aca="false">I58/$I$325*100</f>
        <v>174.616564417178</v>
      </c>
      <c r="K58" s="11" t="n">
        <f aca="false">'Monthly Data'!C58/'Monthly Data'!$C$325*100</f>
        <v>92.304389825051</v>
      </c>
      <c r="L58" s="12" t="n">
        <f aca="false">IFERROR(INDEX('Segments Monthly'!$O:$O,MATCH($A58,'Segments Monthly'!$A:$A,0))/INDEX('Segments Monthly'!$O:$O,MATCH($A$325,'Segments Monthly'!$A:$A,0))*100,"")</f>
        <v>13.9661976783459</v>
      </c>
    </row>
    <row r="59" customFormat="false" ht="15" hidden="false" customHeight="true" outlineLevel="0" collapsed="false">
      <c r="A59" s="7" t="n">
        <v>35704</v>
      </c>
      <c r="B59" s="8" t="n">
        <f aca="false">'Monthly Data'!B59</f>
        <v>38519</v>
      </c>
      <c r="C59" s="8" t="n">
        <v>17514</v>
      </c>
      <c r="D59" s="11" t="n">
        <v>82.0873</v>
      </c>
      <c r="E59" s="9" t="n">
        <v>0.834256</v>
      </c>
      <c r="F59" s="11" t="n">
        <f aca="false">B59/$B$325*100</f>
        <v>47.7512210844718</v>
      </c>
      <c r="G59" s="11" t="n">
        <f aca="false">C59/$C$325*100</f>
        <v>137.257053291536</v>
      </c>
      <c r="H59" s="11" t="n">
        <f aca="false">D59/$D$325*100</f>
        <v>82.952662171776</v>
      </c>
      <c r="I59" s="8" t="n">
        <v>1831.3</v>
      </c>
      <c r="J59" s="11" t="n">
        <f aca="false">I59/$I$325*100</f>
        <v>175.546395705521</v>
      </c>
      <c r="K59" s="11" t="n">
        <f aca="false">'Monthly Data'!C59/'Monthly Data'!$C$325*100</f>
        <v>83.5247397230868</v>
      </c>
      <c r="L59" s="12" t="n">
        <f aca="false">IFERROR(INDEX('Segments Monthly'!$O:$O,MATCH($A59,'Segments Monthly'!$A:$A,0))/INDEX('Segments Monthly'!$O:$O,MATCH($A$325,'Segments Monthly'!$A:$A,0))*100,"")</f>
        <v>14.2857142857143</v>
      </c>
    </row>
    <row r="60" customFormat="false" ht="15" hidden="false" customHeight="true" outlineLevel="0" collapsed="false">
      <c r="A60" s="7" t="n">
        <v>35735</v>
      </c>
      <c r="B60" s="8" t="n">
        <f aca="false">'Monthly Data'!B60</f>
        <v>37407</v>
      </c>
      <c r="C60" s="8" t="n">
        <v>17556</v>
      </c>
      <c r="D60" s="11" t="n">
        <v>82.9456</v>
      </c>
      <c r="E60" s="9" t="n">
        <v>0.836654</v>
      </c>
      <c r="F60" s="11" t="n">
        <f aca="false">B60/$B$325*100</f>
        <v>46.372697295019</v>
      </c>
      <c r="G60" s="11" t="n">
        <f aca="false">C60/$C$325*100</f>
        <v>137.586206896552</v>
      </c>
      <c r="H60" s="11" t="n">
        <f aca="false">D60/$D$325*100</f>
        <v>83.8200103479498</v>
      </c>
      <c r="I60" s="8" t="n">
        <v>1835.1</v>
      </c>
      <c r="J60" s="11" t="n">
        <f aca="false">I60/$I$325*100</f>
        <v>175.910659509202</v>
      </c>
      <c r="K60" s="11" t="n">
        <f aca="false">'Monthly Data'!C60/'Monthly Data'!$C$325*100</f>
        <v>73.7361811741977</v>
      </c>
      <c r="L60" s="12" t="n">
        <f aca="false">IFERROR(INDEX('Segments Monthly'!$O:$O,MATCH($A60,'Segments Monthly'!$A:$A,0))/INDEX('Segments Monthly'!$O:$O,MATCH($A$325,'Segments Monthly'!$A:$A,0))*100,"")</f>
        <v>14.6609357866928</v>
      </c>
    </row>
    <row r="61" customFormat="false" ht="15" hidden="false" customHeight="true" outlineLevel="0" collapsed="false">
      <c r="A61" s="7" t="n">
        <v>35765</v>
      </c>
      <c r="B61" s="8" t="n">
        <f aca="false">'Monthly Data'!B61</f>
        <v>39180</v>
      </c>
      <c r="C61" s="8" t="n">
        <v>17587</v>
      </c>
      <c r="D61" s="11" t="n">
        <v>83.3826</v>
      </c>
      <c r="E61" s="9" t="n">
        <v>0.834672</v>
      </c>
      <c r="F61" s="11" t="n">
        <f aca="false">B61/$B$325*100</f>
        <v>48.5706493442095</v>
      </c>
      <c r="G61" s="11" t="n">
        <f aca="false">C61/$C$325*100</f>
        <v>137.829153605016</v>
      </c>
      <c r="H61" s="11" t="n">
        <f aca="false">D61/$D$325*100</f>
        <v>84.2616171905316</v>
      </c>
      <c r="I61" s="8" t="n">
        <v>1842.3</v>
      </c>
      <c r="J61" s="11" t="n">
        <f aca="false">I61/$I$325*100</f>
        <v>176.600843558282</v>
      </c>
      <c r="K61" s="11" t="n">
        <f aca="false">'Monthly Data'!C61/'Monthly Data'!$C$325*100</f>
        <v>73.3927229794998</v>
      </c>
      <c r="L61" s="12" t="n">
        <f aca="false">IFERROR(INDEX('Segments Monthly'!$O:$O,MATCH($A61,'Segments Monthly'!$A:$A,0))/INDEX('Segments Monthly'!$O:$O,MATCH($A$325,'Segments Monthly'!$A:$A,0))*100,"")</f>
        <v>14.9447346383577</v>
      </c>
    </row>
    <row r="62" customFormat="false" ht="15" hidden="false" customHeight="true" outlineLevel="0" collapsed="false">
      <c r="A62" s="7" t="n">
        <v>35796</v>
      </c>
      <c r="B62" s="8" t="n">
        <f aca="false">'Monthly Data'!B62</f>
        <v>39333</v>
      </c>
      <c r="C62" s="8" t="n">
        <v>17619</v>
      </c>
      <c r="D62" s="11" t="n">
        <v>84.0707</v>
      </c>
      <c r="E62" s="9" t="n">
        <v>0.835119</v>
      </c>
      <c r="F62" s="11" t="n">
        <f aca="false">B62/$B$325*100</f>
        <v>48.7603203332259</v>
      </c>
      <c r="G62" s="11" t="n">
        <f aca="false">C62/$C$325*100</f>
        <v>138.079937304075</v>
      </c>
      <c r="H62" s="11" t="n">
        <f aca="false">D62/$D$325*100</f>
        <v>84.9569711227526</v>
      </c>
      <c r="I62" s="8" t="n">
        <v>1848.5</v>
      </c>
      <c r="J62" s="11" t="n">
        <f aca="false">I62/$I$325*100</f>
        <v>177.195168711656</v>
      </c>
      <c r="K62" s="11" t="n">
        <f aca="false">'Monthly Data'!C62/'Monthly Data'!$C$325*100</f>
        <v>72.77020500161</v>
      </c>
      <c r="L62" s="12" t="n">
        <f aca="false">IFERROR(INDEX('Segments Monthly'!$O:$O,MATCH($A62,'Segments Monthly'!$A:$A,0))/INDEX('Segments Monthly'!$O:$O,MATCH($A$325,'Segments Monthly'!$A:$A,0))*100,"")</f>
        <v>15.2872919741463</v>
      </c>
    </row>
    <row r="63" customFormat="false" ht="15" hidden="false" customHeight="true" outlineLevel="0" collapsed="false">
      <c r="A63" s="7" t="n">
        <v>35827</v>
      </c>
      <c r="B63" s="8" t="n">
        <f aca="false">'Monthly Data'!B63</f>
        <v>39842</v>
      </c>
      <c r="C63" s="8" t="n">
        <v>17627</v>
      </c>
      <c r="D63" s="11" t="n">
        <v>84.168</v>
      </c>
      <c r="E63" s="9" t="n">
        <v>0.829694</v>
      </c>
      <c r="F63" s="11" t="n">
        <f aca="false">B63/$B$325*100</f>
        <v>49.3913172836139</v>
      </c>
      <c r="G63" s="11" t="n">
        <f aca="false">C63/$C$325*100</f>
        <v>138.14263322884</v>
      </c>
      <c r="H63" s="11" t="n">
        <f aca="false">D63/$D$325*100</f>
        <v>85.0552968568102</v>
      </c>
      <c r="I63" s="8" t="n">
        <v>1847.3</v>
      </c>
      <c r="J63" s="11" t="n">
        <f aca="false">I63/$I$325*100</f>
        <v>177.08013803681</v>
      </c>
      <c r="K63" s="11" t="n">
        <f aca="false">'Monthly Data'!C63/'Monthly Data'!$C$325*100</f>
        <v>77.4390898357841</v>
      </c>
      <c r="L63" s="12" t="n">
        <f aca="false">IFERROR(INDEX('Segments Monthly'!$O:$O,MATCH($A63,'Segments Monthly'!$A:$A,0))/INDEX('Segments Monthly'!$O:$O,MATCH($A$325,'Segments Monthly'!$A:$A,0))*100,"")</f>
        <v>15.4639375587007</v>
      </c>
    </row>
    <row r="64" customFormat="false" ht="15" hidden="false" customHeight="true" outlineLevel="0" collapsed="false">
      <c r="A64" s="7" t="n">
        <v>35855</v>
      </c>
      <c r="B64" s="8" t="n">
        <f aca="false">'Monthly Data'!B64</f>
        <v>43006</v>
      </c>
      <c r="C64" s="8" t="n">
        <v>17637</v>
      </c>
      <c r="D64" s="11" t="n">
        <v>83.991</v>
      </c>
      <c r="E64" s="9" t="n">
        <v>0.821658</v>
      </c>
      <c r="F64" s="11" t="n">
        <f aca="false">B64/$B$325*100</f>
        <v>53.3136637492872</v>
      </c>
      <c r="G64" s="11" t="n">
        <f aca="false">C64/$C$325*100</f>
        <v>138.221003134796</v>
      </c>
      <c r="H64" s="11" t="n">
        <f aca="false">D64/$D$325*100</f>
        <v>84.876430927435</v>
      </c>
      <c r="I64" s="8" t="n">
        <v>1851.1</v>
      </c>
      <c r="J64" s="11" t="n">
        <f aca="false">I64/$I$325*100</f>
        <v>177.444401840491</v>
      </c>
      <c r="K64" s="11" t="n">
        <f aca="false">'Monthly Data'!C64/'Monthly Data'!$C$325*100</f>
        <v>108.489857250188</v>
      </c>
      <c r="L64" s="12" t="n">
        <f aca="false">IFERROR(INDEX('Segments Monthly'!$O:$O,MATCH($A64,'Segments Monthly'!$A:$A,0))/INDEX('Segments Monthly'!$O:$O,MATCH($A$325,'Segments Monthly'!$A:$A,0))*100,"")</f>
        <v>15.632440235219</v>
      </c>
    </row>
    <row r="65" customFormat="false" ht="15" hidden="false" customHeight="true" outlineLevel="0" collapsed="false">
      <c r="A65" s="7" t="n">
        <v>35886</v>
      </c>
      <c r="B65" s="8" t="n">
        <f aca="false">'Monthly Data'!B65</f>
        <v>41412</v>
      </c>
      <c r="C65" s="8" t="n">
        <v>17637</v>
      </c>
      <c r="D65" s="11" t="n">
        <v>84.3584</v>
      </c>
      <c r="E65" s="9" t="n">
        <v>0.819098</v>
      </c>
      <c r="F65" s="11" t="n">
        <f aca="false">B65/$B$325*100</f>
        <v>51.3376143604493</v>
      </c>
      <c r="G65" s="11" t="n">
        <f aca="false">C65/$C$325*100</f>
        <v>138.221003134796</v>
      </c>
      <c r="H65" s="11" t="n">
        <f aca="false">D65/$D$325*100</f>
        <v>85.2477040486354</v>
      </c>
      <c r="I65" s="8" t="n">
        <v>1847.8</v>
      </c>
      <c r="J65" s="11" t="n">
        <f aca="false">I65/$I$325*100</f>
        <v>177.128067484663</v>
      </c>
      <c r="K65" s="11" t="n">
        <f aca="false">'Monthly Data'!C65/'Monthly Data'!$C$325*100</f>
        <v>94.1182784157991</v>
      </c>
      <c r="L65" s="12" t="n">
        <f aca="false">IFERROR(INDEX('Segments Monthly'!$O:$O,MATCH($A65,'Segments Monthly'!$A:$A,0))/INDEX('Segments Monthly'!$O:$O,MATCH($A$325,'Segments Monthly'!$A:$A,0))*100,"")</f>
        <v>15.8622923211452</v>
      </c>
    </row>
    <row r="66" customFormat="false" ht="15" hidden="false" customHeight="true" outlineLevel="0" collapsed="false">
      <c r="A66" s="7" t="n">
        <v>35916</v>
      </c>
      <c r="B66" s="8" t="n">
        <f aca="false">'Monthly Data'!B66</f>
        <v>40807</v>
      </c>
      <c r="C66" s="8" t="n">
        <v>17624</v>
      </c>
      <c r="D66" s="11" t="n">
        <v>84.8302</v>
      </c>
      <c r="E66" s="9" t="n">
        <v>0.817718</v>
      </c>
      <c r="F66" s="11" t="n">
        <f aca="false">B66/$B$325*100</f>
        <v>50.5876081620509</v>
      </c>
      <c r="G66" s="11" t="n">
        <f aca="false">C66/$C$325*100</f>
        <v>138.119122257053</v>
      </c>
      <c r="H66" s="11" t="n">
        <f aca="false">D66/$D$325*100</f>
        <v>85.7244777519079</v>
      </c>
      <c r="I66" s="8" t="n">
        <v>1846</v>
      </c>
      <c r="J66" s="11" t="n">
        <f aca="false">I66/$I$325*100</f>
        <v>176.955521472393</v>
      </c>
      <c r="K66" s="11" t="n">
        <f aca="false">'Monthly Data'!C66/'Monthly Data'!$C$325*100</f>
        <v>91.8428678759257</v>
      </c>
      <c r="L66" s="12" t="n">
        <f aca="false">IFERROR(INDEX('Segments Monthly'!$O:$O,MATCH($A66,'Segments Monthly'!$A:$A,0))/INDEX('Segments Monthly'!$O:$O,MATCH($A$325,'Segments Monthly'!$A:$A,0))*100,"")</f>
        <v>15.9724066457234</v>
      </c>
    </row>
    <row r="67" customFormat="false" ht="15" hidden="false" customHeight="true" outlineLevel="0" collapsed="false">
      <c r="A67" s="7" t="n">
        <v>35947</v>
      </c>
      <c r="B67" s="8" t="n">
        <f aca="false">'Monthly Data'!B67</f>
        <v>40067</v>
      </c>
      <c r="C67" s="8" t="n">
        <v>17607</v>
      </c>
      <c r="D67" s="11" t="n">
        <v>84.1497</v>
      </c>
      <c r="E67" s="9" t="n">
        <v>0.805544</v>
      </c>
      <c r="F67" s="11" t="n">
        <f aca="false">B67/$B$325*100</f>
        <v>49.6702452086381</v>
      </c>
      <c r="G67" s="11" t="n">
        <f aca="false">C67/$C$325*100</f>
        <v>137.985893416928</v>
      </c>
      <c r="H67" s="11" t="n">
        <f aca="false">D67/$D$325*100</f>
        <v>85.0368039386884</v>
      </c>
      <c r="I67" s="8" t="n">
        <v>1841.8</v>
      </c>
      <c r="J67" s="11" t="n">
        <f aca="false">I67/$I$325*100</f>
        <v>176.552914110429</v>
      </c>
      <c r="K67" s="11" t="n">
        <f aca="false">'Monthly Data'!C67/'Monthly Data'!$C$325*100</f>
        <v>89.8357840506601</v>
      </c>
      <c r="L67" s="12" t="n">
        <f aca="false">IFERROR(INDEX('Segments Monthly'!$O:$O,MATCH($A67,'Segments Monthly'!$A:$A,0))/INDEX('Segments Monthly'!$O:$O,MATCH($A$325,'Segments Monthly'!$A:$A,0))*100,"")</f>
        <v>16.2903501913121</v>
      </c>
    </row>
    <row r="68" customFormat="false" ht="15" hidden="false" customHeight="true" outlineLevel="0" collapsed="false">
      <c r="A68" s="7" t="n">
        <v>35977</v>
      </c>
      <c r="B68" s="8" t="n">
        <f aca="false">'Monthly Data'!B68</f>
        <v>38311</v>
      </c>
      <c r="C68" s="8" t="n">
        <v>17423</v>
      </c>
      <c r="D68" s="11" t="n">
        <v>83.7241</v>
      </c>
      <c r="E68" s="9" t="n">
        <v>0.79632</v>
      </c>
      <c r="F68" s="11" t="n">
        <f aca="false">B68/$B$325*100</f>
        <v>47.4933677137828</v>
      </c>
      <c r="G68" s="11" t="n">
        <f aca="false">C68/$C$325*100</f>
        <v>136.543887147335</v>
      </c>
      <c r="H68" s="11" t="n">
        <f aca="false">D68/$D$325*100</f>
        <v>84.6067172746087</v>
      </c>
      <c r="I68" s="8" t="n">
        <v>1832.7</v>
      </c>
      <c r="J68" s="11" t="n">
        <f aca="false">I68/$I$325*100</f>
        <v>175.680598159509</v>
      </c>
      <c r="K68" s="11" t="n">
        <f aca="false">'Monthly Data'!C68/'Monthly Data'!$C$325*100</f>
        <v>77.9435440592465</v>
      </c>
      <c r="L68" s="12" t="n">
        <f aca="false">IFERROR(INDEX('Segments Monthly'!$O:$O,MATCH($A68,'Segments Monthly'!$A:$A,0))/INDEX('Segments Monthly'!$O:$O,MATCH($A$325,'Segments Monthly'!$A:$A,0))*100,"")</f>
        <v>16.7605105973471</v>
      </c>
    </row>
    <row r="69" customFormat="false" ht="15" hidden="false" customHeight="true" outlineLevel="0" collapsed="false">
      <c r="A69" s="7" t="n">
        <v>36008</v>
      </c>
      <c r="B69" s="8" t="n">
        <f aca="false">'Monthly Data'!B69</f>
        <v>41540</v>
      </c>
      <c r="C69" s="8" t="n">
        <v>17563</v>
      </c>
      <c r="D69" s="11" t="n">
        <v>85.892</v>
      </c>
      <c r="E69" s="9" t="n">
        <v>0.811967</v>
      </c>
      <c r="F69" s="11" t="n">
        <f aca="false">B69/$B$325*100</f>
        <v>51.4962933577963</v>
      </c>
      <c r="G69" s="11" t="n">
        <f aca="false">C69/$C$325*100</f>
        <v>137.641065830721</v>
      </c>
      <c r="H69" s="11" t="n">
        <f aca="false">D69/$D$325*100</f>
        <v>86.7974712197646</v>
      </c>
      <c r="I69" s="8" t="n">
        <v>1827.4</v>
      </c>
      <c r="J69" s="11" t="n">
        <f aca="false">I69/$I$325*100</f>
        <v>175.17254601227</v>
      </c>
      <c r="K69" s="11" t="n">
        <f aca="false">'Monthly Data'!C69/'Monthly Data'!$C$325*100</f>
        <v>74.0367070945583</v>
      </c>
      <c r="L69" s="12" t="n">
        <f aca="false">IFERROR(INDEX('Segments Monthly'!$O:$O,MATCH($A69,'Segments Monthly'!$A:$A,0))/INDEX('Segments Monthly'!$O:$O,MATCH($A$325,'Segments Monthly'!$A:$A,0))*100,"")</f>
        <v>17.2033737548522</v>
      </c>
    </row>
    <row r="70" customFormat="false" ht="15" hidden="false" customHeight="true" outlineLevel="0" collapsed="false">
      <c r="A70" s="7" t="n">
        <v>36039</v>
      </c>
      <c r="B70" s="8" t="n">
        <f aca="false">'Monthly Data'!B70</f>
        <v>40743</v>
      </c>
      <c r="C70" s="8" t="n">
        <v>17557</v>
      </c>
      <c r="D70" s="11" t="n">
        <v>85.8553</v>
      </c>
      <c r="E70" s="9" t="n">
        <v>0.8069</v>
      </c>
      <c r="F70" s="11" t="n">
        <f aca="false">B70/$B$325*100</f>
        <v>50.5082686633774</v>
      </c>
      <c r="G70" s="11" t="n">
        <f aca="false">C70/$C$325*100</f>
        <v>137.594043887147</v>
      </c>
      <c r="H70" s="11" t="n">
        <f aca="false">D70/$D$325*100</f>
        <v>86.7603843293235</v>
      </c>
      <c r="I70" s="8" t="n">
        <v>1820.9</v>
      </c>
      <c r="J70" s="11" t="n">
        <f aca="false">I70/$I$325*100</f>
        <v>174.549463190184</v>
      </c>
      <c r="K70" s="11" t="n">
        <f aca="false">'Monthly Data'!C70/'Monthly Data'!$C$325*100</f>
        <v>71.9544917892025</v>
      </c>
      <c r="L70" s="12" t="n">
        <f aca="false">IFERROR(INDEX('Segments Monthly'!$O:$O,MATCH($A70,'Segments Monthly'!$A:$A,0))/INDEX('Segments Monthly'!$O:$O,MATCH($A$325,'Segments Monthly'!$A:$A,0))*100,"")</f>
        <v>17.658728873549</v>
      </c>
    </row>
    <row r="71" customFormat="false" ht="15" hidden="false" customHeight="true" outlineLevel="0" collapsed="false">
      <c r="A71" s="7" t="n">
        <v>36069</v>
      </c>
      <c r="B71" s="8" t="n">
        <f aca="false">'Monthly Data'!B71</f>
        <v>40623</v>
      </c>
      <c r="C71" s="8" t="n">
        <v>17512</v>
      </c>
      <c r="D71" s="11" t="n">
        <v>86.5964</v>
      </c>
      <c r="E71" s="9" t="n">
        <v>0.809323</v>
      </c>
      <c r="F71" s="11" t="n">
        <f aca="false">B71/$B$325*100</f>
        <v>50.3595071033645</v>
      </c>
      <c r="G71" s="11" t="n">
        <f aca="false">C71/$C$325*100</f>
        <v>137.241379310345</v>
      </c>
      <c r="H71" s="11" t="n">
        <f aca="false">D71/$D$325*100</f>
        <v>87.5092969861596</v>
      </c>
      <c r="I71" s="8" t="n">
        <v>1811.4</v>
      </c>
      <c r="J71" s="11" t="n">
        <f aca="false">I71/$I$325*100</f>
        <v>173.638803680982</v>
      </c>
      <c r="K71" s="11" t="n">
        <f aca="false">'Monthly Data'!C71/'Monthly Data'!$C$325*100</f>
        <v>72.8346034131158</v>
      </c>
      <c r="L71" s="12" t="n">
        <f aca="false">IFERROR(INDEX('Segments Monthly'!$O:$O,MATCH($A71,'Segments Monthly'!$A:$A,0))/INDEX('Segments Monthly'!$O:$O,MATCH($A$325,'Segments Monthly'!$A:$A,0))*100,"")</f>
        <v>18.1300922091802</v>
      </c>
    </row>
    <row r="72" customFormat="false" ht="15" hidden="false" customHeight="true" outlineLevel="0" collapsed="false">
      <c r="A72" s="7" t="n">
        <v>36100</v>
      </c>
      <c r="B72" s="8" t="n">
        <f aca="false">'Monthly Data'!B72</f>
        <v>40042</v>
      </c>
      <c r="C72" s="8" t="n">
        <v>17466</v>
      </c>
      <c r="D72" s="11" t="n">
        <v>86.7248</v>
      </c>
      <c r="E72" s="9" t="n">
        <v>0.806126</v>
      </c>
      <c r="F72" s="11" t="n">
        <f aca="false">B72/$B$325*100</f>
        <v>49.6392532169687</v>
      </c>
      <c r="G72" s="11" t="n">
        <f aca="false">C72/$C$325*100</f>
        <v>136.880877742947</v>
      </c>
      <c r="H72" s="11" t="n">
        <f aca="false">D72/$D$325*100</f>
        <v>87.6390505756047</v>
      </c>
      <c r="I72" s="8" t="n">
        <v>1801.7</v>
      </c>
      <c r="J72" s="11" t="n">
        <f aca="false">I72/$I$325*100</f>
        <v>172.708972392638</v>
      </c>
      <c r="K72" s="11" t="n">
        <f aca="false">'Monthly Data'!C72/'Monthly Data'!$C$325*100</f>
        <v>71.2568423312225</v>
      </c>
      <c r="L72" s="12" t="n">
        <f aca="false">IFERROR(INDEX('Segments Monthly'!$O:$O,MATCH($A72,'Segments Monthly'!$A:$A,0))/INDEX('Segments Monthly'!$O:$O,MATCH($A$325,'Segments Monthly'!$A:$A,0))*100,"")</f>
        <v>18.4678378265838</v>
      </c>
    </row>
    <row r="73" customFormat="false" ht="15" hidden="false" customHeight="true" outlineLevel="0" collapsed="false">
      <c r="A73" s="7" t="n">
        <v>36130</v>
      </c>
      <c r="B73" s="8" t="n">
        <f aca="false">'Monthly Data'!B73</f>
        <v>40300</v>
      </c>
      <c r="C73" s="8" t="n">
        <v>17449</v>
      </c>
      <c r="D73" s="11" t="n">
        <v>87.2805</v>
      </c>
      <c r="E73" s="9" t="n">
        <v>0.807039</v>
      </c>
      <c r="F73" s="11" t="n">
        <f aca="false">B73/$B$325*100</f>
        <v>49.9590905709965</v>
      </c>
      <c r="G73" s="11" t="n">
        <f aca="false">C73/$C$325*100</f>
        <v>136.747648902821</v>
      </c>
      <c r="H73" s="11" t="n">
        <f aca="false">D73/$D$325*100</f>
        <v>88.2006087504851</v>
      </c>
      <c r="I73" s="8" t="n">
        <v>1793.5</v>
      </c>
      <c r="J73" s="11" t="n">
        <f aca="false">I73/$I$325*100</f>
        <v>171.922929447853</v>
      </c>
      <c r="K73" s="11" t="n">
        <f aca="false">'Monthly Data'!C73/'Monthly Data'!$C$325*100</f>
        <v>74.3157668777504</v>
      </c>
      <c r="L73" s="12" t="n">
        <f aca="false">IFERROR(INDEX('Segments Monthly'!$O:$O,MATCH($A73,'Segments Monthly'!$A:$A,0))/INDEX('Segments Monthly'!$O:$O,MATCH($A$325,'Segments Monthly'!$A:$A,0))*100,"")</f>
        <v>18.937905699573</v>
      </c>
    </row>
    <row r="74" customFormat="false" ht="15" hidden="false" customHeight="true" outlineLevel="0" collapsed="false">
      <c r="A74" s="7" t="n">
        <v>36161</v>
      </c>
      <c r="B74" s="8" t="n">
        <f aca="false">'Monthly Data'!B74</f>
        <v>38716</v>
      </c>
      <c r="C74" s="8" t="n">
        <v>17427</v>
      </c>
      <c r="D74" s="11" t="n">
        <v>87.5491</v>
      </c>
      <c r="E74" s="9" t="n">
        <v>0.805411</v>
      </c>
      <c r="F74" s="11" t="n">
        <f aca="false">B74/$B$325*100</f>
        <v>47.9954379788263</v>
      </c>
      <c r="G74" s="11" t="n">
        <f aca="false">C74/$C$325*100</f>
        <v>136.575235109718</v>
      </c>
      <c r="H74" s="11" t="n">
        <f aca="false">D74/$D$325*100</f>
        <v>88.4720403246669</v>
      </c>
      <c r="I74" s="8" t="n">
        <v>1783.6</v>
      </c>
      <c r="J74" s="11" t="n">
        <f aca="false">I74/$I$325*100</f>
        <v>170.973926380368</v>
      </c>
      <c r="K74" s="11" t="n">
        <f aca="false">'Monthly Data'!C74/'Monthly Data'!$C$325*100</f>
        <v>60.8886980787807</v>
      </c>
      <c r="L74" s="12" t="n">
        <f aca="false">IFERROR(INDEX('Segments Monthly'!$O:$O,MATCH($A74,'Segments Monthly'!$A:$A,0))/INDEX('Segments Monthly'!$O:$O,MATCH($A$325,'Segments Monthly'!$A:$A,0))*100,"")</f>
        <v>19.4964351644081</v>
      </c>
    </row>
    <row r="75" customFormat="false" ht="15" hidden="false" customHeight="true" outlineLevel="0" collapsed="false">
      <c r="A75" s="7" t="n">
        <v>36192</v>
      </c>
      <c r="B75" s="8" t="n">
        <f aca="false">'Monthly Data'!B75</f>
        <v>37575</v>
      </c>
      <c r="C75" s="8" t="n">
        <v>17395</v>
      </c>
      <c r="D75" s="11" t="n">
        <v>88.3909</v>
      </c>
      <c r="E75" s="9" t="n">
        <v>0.809135</v>
      </c>
      <c r="F75" s="11" t="n">
        <f aca="false">B75/$B$325*100</f>
        <v>46.580963479037</v>
      </c>
      <c r="G75" s="11" t="n">
        <f aca="false">C75/$C$325*100</f>
        <v>136.324451410658</v>
      </c>
      <c r="H75" s="11" t="n">
        <f aca="false">D75/$D$325*100</f>
        <v>89.3227145582719</v>
      </c>
      <c r="I75" s="8" t="n">
        <v>1781.4</v>
      </c>
      <c r="J75" s="11" t="n">
        <f aca="false">I75/$I$325*100</f>
        <v>170.763036809816</v>
      </c>
      <c r="K75" s="11" t="n">
        <f aca="false">'Monthly Data'!C75/'Monthly Data'!$C$325*100</f>
        <v>59.3109369968874</v>
      </c>
      <c r="L75" s="12" t="n">
        <f aca="false">IFERROR(INDEX('Segments Monthly'!$O:$O,MATCH($A75,'Segments Monthly'!$A:$A,0))/INDEX('Segments Monthly'!$O:$O,MATCH($A$325,'Segments Monthly'!$A:$A,0))*100,"")</f>
        <v>20.1460171463734</v>
      </c>
    </row>
    <row r="76" customFormat="false" ht="15" hidden="false" customHeight="true" outlineLevel="0" collapsed="false">
      <c r="A76" s="7" t="n">
        <v>36220</v>
      </c>
      <c r="B76" s="8" t="n">
        <f aca="false">'Monthly Data'!B76</f>
        <v>37992</v>
      </c>
      <c r="C76" s="8" t="n">
        <v>17368</v>
      </c>
      <c r="D76" s="11" t="n">
        <v>88.3778</v>
      </c>
      <c r="E76" s="9" t="n">
        <v>0.805142</v>
      </c>
      <c r="F76" s="11" t="n">
        <f aca="false">B76/$B$325*100</f>
        <v>47.0979099000818</v>
      </c>
      <c r="G76" s="11" t="n">
        <f aca="false">C76/$C$325*100</f>
        <v>136.112852664577</v>
      </c>
      <c r="H76" s="11" t="n">
        <f aca="false">D76/$D$325*100</f>
        <v>89.3094764584142</v>
      </c>
      <c r="I76" s="8" t="n">
        <v>1780.5</v>
      </c>
      <c r="J76" s="11" t="n">
        <f aca="false">I76/$I$325*100</f>
        <v>170.676763803681</v>
      </c>
      <c r="K76" s="11" t="n">
        <f aca="false">'Monthly Data'!C76/'Monthly Data'!$C$325*100</f>
        <v>54.4810561339487</v>
      </c>
      <c r="L76" s="12" t="n">
        <f aca="false">IFERROR(INDEX('Segments Monthly'!$O:$O,MATCH($A76,'Segments Monthly'!$A:$A,0))/INDEX('Segments Monthly'!$O:$O,MATCH($A$325,'Segments Monthly'!$A:$A,0))*100,"")</f>
        <v>20.6714197807892</v>
      </c>
    </row>
    <row r="77" customFormat="false" ht="15" hidden="false" customHeight="true" outlineLevel="0" collapsed="false">
      <c r="A77" s="7" t="n">
        <v>36251</v>
      </c>
      <c r="B77" s="8" t="n">
        <f aca="false">'Monthly Data'!B77</f>
        <v>35523</v>
      </c>
      <c r="C77" s="8" t="n">
        <v>17343</v>
      </c>
      <c r="D77" s="11" t="n">
        <v>88.73</v>
      </c>
      <c r="E77" s="9" t="n">
        <v>0.804615</v>
      </c>
      <c r="F77" s="11" t="n">
        <f aca="false">B77/$B$325*100</f>
        <v>44.0371408028166</v>
      </c>
      <c r="G77" s="11" t="n">
        <f aca="false">C77/$C$325*100</f>
        <v>135.916927899687</v>
      </c>
      <c r="H77" s="11" t="n">
        <f aca="false">D77/$D$325*100</f>
        <v>89.6653893416117</v>
      </c>
      <c r="I77" s="8" t="n">
        <v>1781.4</v>
      </c>
      <c r="J77" s="11" t="n">
        <f aca="false">I77/$I$325*100</f>
        <v>170.763036809816</v>
      </c>
      <c r="K77" s="11" t="n">
        <f aca="false">'Monthly Data'!C77/'Monthly Data'!$C$325*100</f>
        <v>51.4543307931738</v>
      </c>
      <c r="L77" s="12" t="n">
        <f aca="false">IFERROR(INDEX('Segments Monthly'!$O:$O,MATCH($A77,'Segments Monthly'!$A:$A,0))/INDEX('Segments Monthly'!$O:$O,MATCH($A$325,'Segments Monthly'!$A:$A,0))*100,"")</f>
        <v>21.3139692512689</v>
      </c>
    </row>
    <row r="78" customFormat="false" ht="15" hidden="false" customHeight="true" outlineLevel="0" collapsed="false">
      <c r="A78" s="7" t="n">
        <v>36281</v>
      </c>
      <c r="B78" s="8" t="n">
        <f aca="false">'Monthly Data'!B78</f>
        <v>34976</v>
      </c>
      <c r="C78" s="8" t="n">
        <v>17333</v>
      </c>
      <c r="D78" s="11" t="n">
        <v>89.4805</v>
      </c>
      <c r="E78" s="9" t="n">
        <v>0.807769</v>
      </c>
      <c r="F78" s="11" t="n">
        <f aca="false">B78/$B$325*100</f>
        <v>43.3590360250911</v>
      </c>
      <c r="G78" s="11" t="n">
        <f aca="false">C78/$C$325*100</f>
        <v>135.83855799373</v>
      </c>
      <c r="H78" s="11" t="n">
        <f aca="false">D78/$D$325*100</f>
        <v>90.4238010930022</v>
      </c>
      <c r="I78" s="8" t="n">
        <v>1781.2</v>
      </c>
      <c r="J78" s="11" t="n">
        <f aca="false">I78/$I$325*100</f>
        <v>170.743865030675</v>
      </c>
      <c r="K78" s="11" t="n">
        <f aca="false">'Monthly Data'!C78/'Monthly Data'!$C$325*100</f>
        <v>50.069764945798</v>
      </c>
      <c r="L78" s="12" t="n">
        <f aca="false">IFERROR(INDEX('Segments Monthly'!$O:$O,MATCH($A78,'Segments Monthly'!$A:$A,0))/INDEX('Segments Monthly'!$O:$O,MATCH($A$325,'Segments Monthly'!$A:$A,0))*100,"")</f>
        <v>21.6943726028158</v>
      </c>
    </row>
    <row r="79" customFormat="false" ht="15" hidden="false" customHeight="true" outlineLevel="0" collapsed="false">
      <c r="A79" s="7" t="n">
        <v>36312</v>
      </c>
      <c r="B79" s="8" t="n">
        <f aca="false">'Monthly Data'!B79</f>
        <v>34980</v>
      </c>
      <c r="C79" s="8" t="n">
        <v>17294</v>
      </c>
      <c r="D79" s="11" t="n">
        <v>89.2617</v>
      </c>
      <c r="E79" s="9" t="n">
        <v>0.802235</v>
      </c>
      <c r="F79" s="11" t="n">
        <f aca="false">B79/$B$325*100</f>
        <v>43.3639947437582</v>
      </c>
      <c r="G79" s="11" t="n">
        <f aca="false">C79/$C$325*100</f>
        <v>135.532915360502</v>
      </c>
      <c r="H79" s="11" t="n">
        <f aca="false">D79/$D$325*100</f>
        <v>90.2026945091191</v>
      </c>
      <c r="I79" s="8" t="n">
        <v>1783.3</v>
      </c>
      <c r="J79" s="11" t="n">
        <f aca="false">I79/$I$325*100</f>
        <v>170.945168711656</v>
      </c>
      <c r="K79" s="11" t="n">
        <f aca="false">'Monthly Data'!C79/'Monthly Data'!$C$325*100</f>
        <v>50.1019641515509</v>
      </c>
      <c r="L79" s="12" t="n">
        <f aca="false">IFERROR(INDEX('Segments Monthly'!$O:$O,MATCH($A79,'Segments Monthly'!$A:$A,0))/INDEX('Segments Monthly'!$O:$O,MATCH($A$325,'Segments Monthly'!$A:$A,0))*100,"")</f>
        <v>22.1224304729827</v>
      </c>
    </row>
    <row r="80" customFormat="false" ht="15" hidden="false" customHeight="true" outlineLevel="0" collapsed="false">
      <c r="A80" s="7" t="n">
        <v>36342</v>
      </c>
      <c r="B80" s="8" t="n">
        <f aca="false">'Monthly Data'!B80</f>
        <v>35027</v>
      </c>
      <c r="C80" s="8" t="n">
        <v>17308</v>
      </c>
      <c r="D80" s="11" t="n">
        <v>89.6732</v>
      </c>
      <c r="E80" s="9" t="n">
        <v>0.80246</v>
      </c>
      <c r="F80" s="11" t="n">
        <f aca="false">B80/$B$325*100</f>
        <v>43.4222596880966</v>
      </c>
      <c r="G80" s="11" t="n">
        <f aca="false">C80/$C$325*100</f>
        <v>135.64263322884</v>
      </c>
      <c r="H80" s="11" t="n">
        <f aca="false">D80/$D$325*100</f>
        <v>90.6185325313672</v>
      </c>
      <c r="I80" s="8" t="n">
        <v>1778.8</v>
      </c>
      <c r="J80" s="11" t="n">
        <f aca="false">I80/$I$325*100</f>
        <v>170.513803680982</v>
      </c>
      <c r="K80" s="11" t="n">
        <f aca="false">'Monthly Data'!C80/'Monthly Data'!$C$325*100</f>
        <v>52.2378447998283</v>
      </c>
      <c r="L80" s="12" t="n">
        <f aca="false">IFERROR(INDEX('Segments Monthly'!$O:$O,MATCH($A80,'Segments Monthly'!$A:$A,0))/INDEX('Segments Monthly'!$O:$O,MATCH($A$325,'Segments Monthly'!$A:$A,0))*100,"")</f>
        <v>22.8979499303689</v>
      </c>
    </row>
    <row r="81" customFormat="false" ht="15" hidden="false" customHeight="true" outlineLevel="0" collapsed="false">
      <c r="A81" s="7" t="n">
        <v>36373</v>
      </c>
      <c r="B81" s="8" t="n">
        <f aca="false">'Monthly Data'!B81</f>
        <v>34586</v>
      </c>
      <c r="C81" s="8" t="n">
        <v>17287</v>
      </c>
      <c r="D81" s="11" t="n">
        <v>90.1159</v>
      </c>
      <c r="E81" s="9" t="n">
        <v>0.802934</v>
      </c>
      <c r="F81" s="11" t="n">
        <f aca="false">B81/$B$325*100</f>
        <v>42.8755609550492</v>
      </c>
      <c r="G81" s="11" t="n">
        <f aca="false">C81/$C$325*100</f>
        <v>135.478056426332</v>
      </c>
      <c r="H81" s="11" t="n">
        <f aca="false">D81/$D$325*100</f>
        <v>91.0658994632001</v>
      </c>
      <c r="I81" s="8" t="n">
        <v>1776.2</v>
      </c>
      <c r="J81" s="11" t="n">
        <f aca="false">I81/$I$325*100</f>
        <v>170.264570552147</v>
      </c>
      <c r="K81" s="11" t="n">
        <f aca="false">'Monthly Data'!C81/'Monthly Data'!$C$325*100</f>
        <v>49.4687131050767</v>
      </c>
      <c r="L81" s="12" t="n">
        <f aca="false">IFERROR(INDEX('Segments Monthly'!$O:$O,MATCH($A81,'Segments Monthly'!$A:$A,0))/INDEX('Segments Monthly'!$O:$O,MATCH($A$325,'Segments Monthly'!$A:$A,0))*100,"")</f>
        <v>22.8970245999102</v>
      </c>
    </row>
    <row r="82" customFormat="false" ht="15" hidden="false" customHeight="true" outlineLevel="0" collapsed="false">
      <c r="A82" s="7" t="n">
        <v>36404</v>
      </c>
      <c r="B82" s="8" t="n">
        <f aca="false">'Monthly Data'!B82</f>
        <v>34161</v>
      </c>
      <c r="C82" s="8" t="n">
        <v>17282</v>
      </c>
      <c r="D82" s="11" t="n">
        <v>89.7044</v>
      </c>
      <c r="E82" s="9" t="n">
        <v>0.795853</v>
      </c>
      <c r="F82" s="11" t="n">
        <f aca="false">B82/$B$325*100</f>
        <v>42.3486970966702</v>
      </c>
      <c r="G82" s="11" t="n">
        <f aca="false">C82/$C$325*100</f>
        <v>135.438871473354</v>
      </c>
      <c r="H82" s="11" t="n">
        <f aca="false">D82/$D$325*100</f>
        <v>90.650061440952</v>
      </c>
      <c r="I82" s="8" t="n">
        <v>1779.9</v>
      </c>
      <c r="J82" s="11" t="n">
        <f aca="false">I82/$I$325*100</f>
        <v>170.619248466258</v>
      </c>
      <c r="K82" s="11" t="n">
        <f aca="false">'Monthly Data'!C82/'Monthly Data'!$C$325*100</f>
        <v>46.796179027584</v>
      </c>
      <c r="L82" s="12" t="n">
        <f aca="false">IFERROR(INDEX('Segments Monthly'!$O:$O,MATCH($A82,'Segments Monthly'!$A:$A,0))/INDEX('Segments Monthly'!$O:$O,MATCH($A$325,'Segments Monthly'!$A:$A,0))*100,"")</f>
        <v>22.9619827981068</v>
      </c>
    </row>
    <row r="83" customFormat="false" ht="15" hidden="false" customHeight="true" outlineLevel="0" collapsed="false">
      <c r="A83" s="7" t="n">
        <v>36434</v>
      </c>
      <c r="B83" s="8" t="n">
        <f aca="false">'Monthly Data'!B83</f>
        <v>32512</v>
      </c>
      <c r="C83" s="8" t="n">
        <v>17274</v>
      </c>
      <c r="D83" s="11" t="n">
        <v>91.0029</v>
      </c>
      <c r="E83" s="9" t="n">
        <v>0.803954</v>
      </c>
      <c r="F83" s="11" t="n">
        <f aca="false">B83/$B$325*100</f>
        <v>40.3044653261597</v>
      </c>
      <c r="G83" s="11" t="n">
        <f aca="false">C83/$C$325*100</f>
        <v>135.376175548589</v>
      </c>
      <c r="H83" s="11" t="n">
        <f aca="false">D83/$D$325*100</f>
        <v>91.9622501940241</v>
      </c>
      <c r="I83" s="8" t="n">
        <v>1778.4</v>
      </c>
      <c r="J83" s="11" t="n">
        <f aca="false">I83/$I$325*100</f>
        <v>170.475460122699</v>
      </c>
      <c r="K83" s="11" t="n">
        <f aca="false">'Monthly Data'!C83/'Monthly Data'!$C$325*100</f>
        <v>46.345390147043</v>
      </c>
      <c r="L83" s="12" t="n">
        <f aca="false">IFERROR(INDEX('Segments Monthly'!$O:$O,MATCH($A83,'Segments Monthly'!$A:$A,0))/INDEX('Segments Monthly'!$O:$O,MATCH($A$325,'Segments Monthly'!$A:$A,0))*100,"")</f>
        <v>23.4760964009272</v>
      </c>
    </row>
    <row r="84" customFormat="false" ht="15" hidden="false" customHeight="true" outlineLevel="0" collapsed="false">
      <c r="A84" s="7" t="n">
        <v>36465</v>
      </c>
      <c r="B84" s="8" t="n">
        <f aca="false">'Monthly Data'!B84</f>
        <v>32703</v>
      </c>
      <c r="C84" s="8" t="n">
        <v>17282</v>
      </c>
      <c r="D84" s="11" t="n">
        <v>91.5645</v>
      </c>
      <c r="E84" s="9" t="n">
        <v>0.805533</v>
      </c>
      <c r="F84" s="11" t="n">
        <f aca="false">B84/$B$325*100</f>
        <v>40.5412441425136</v>
      </c>
      <c r="G84" s="11" t="n">
        <f aca="false">C84/$C$325*100</f>
        <v>135.438871473354</v>
      </c>
      <c r="H84" s="11" t="n">
        <f aca="false">D84/$D$325*100</f>
        <v>92.5297705665503</v>
      </c>
      <c r="I84" s="8" t="n">
        <v>1781</v>
      </c>
      <c r="J84" s="11" t="n">
        <f aca="false">I84/$I$325*100</f>
        <v>170.724693251534</v>
      </c>
      <c r="K84" s="11" t="n">
        <f aca="false">'Monthly Data'!C84/'Monthly Data'!$C$325*100</f>
        <v>47.4186970054739</v>
      </c>
      <c r="L84" s="12" t="n">
        <f aca="false">IFERROR(INDEX('Segments Monthly'!$O:$O,MATCH($A84,'Segments Monthly'!$A:$A,0))/INDEX('Segments Monthly'!$O:$O,MATCH($A$325,'Segments Monthly'!$A:$A,0))*100,"")</f>
        <v>23.877689819977</v>
      </c>
    </row>
    <row r="85" customFormat="false" ht="15" hidden="false" customHeight="true" outlineLevel="0" collapsed="false">
      <c r="A85" s="7" t="n">
        <v>36495</v>
      </c>
      <c r="B85" s="8" t="n">
        <f aca="false">'Monthly Data'!B85</f>
        <v>34293</v>
      </c>
      <c r="C85" s="8" t="n">
        <v>17279</v>
      </c>
      <c r="D85" s="11" t="n">
        <v>92.1967</v>
      </c>
      <c r="E85" s="9" t="n">
        <v>0.807751</v>
      </c>
      <c r="F85" s="11" t="n">
        <f aca="false">B85/$B$325*100</f>
        <v>42.5123348126844</v>
      </c>
      <c r="G85" s="11" t="n">
        <f aca="false">C85/$C$325*100</f>
        <v>135.415360501567</v>
      </c>
      <c r="H85" s="11" t="n">
        <f aca="false">D85/$D$325*100</f>
        <v>93.1686352024318</v>
      </c>
      <c r="I85" s="8" t="n">
        <v>1781</v>
      </c>
      <c r="J85" s="11" t="n">
        <f aca="false">I85/$I$325*100</f>
        <v>170.724693251534</v>
      </c>
      <c r="K85" s="11" t="n">
        <f aca="false">'Monthly Data'!C85/'Monthly Data'!$C$325*100</f>
        <v>46.5600515187292</v>
      </c>
      <c r="L85" s="12" t="n">
        <f aca="false">IFERROR(INDEX('Segments Monthly'!$O:$O,MATCH($A85,'Segments Monthly'!$A:$A,0))/INDEX('Segments Monthly'!$O:$O,MATCH($A$325,'Segments Monthly'!$A:$A,0))*100,"")</f>
        <v>24.4441771267564</v>
      </c>
    </row>
    <row r="86" customFormat="false" ht="15" hidden="false" customHeight="true" outlineLevel="0" collapsed="false">
      <c r="A86" s="7" t="n">
        <v>36526</v>
      </c>
      <c r="B86" s="8" t="n">
        <f aca="false">'Monthly Data'!B86</f>
        <v>32449</v>
      </c>
      <c r="C86" s="8" t="n">
        <v>17284</v>
      </c>
      <c r="D86" s="11" t="n">
        <v>92.2097</v>
      </c>
      <c r="E86" s="9" t="n">
        <v>0.804566</v>
      </c>
      <c r="F86" s="11" t="n">
        <f aca="false">B86/$B$325*100</f>
        <v>40.226365507153</v>
      </c>
      <c r="G86" s="11" t="n">
        <f aca="false">C86/$C$325*100</f>
        <v>135.454545454545</v>
      </c>
      <c r="H86" s="11" t="n">
        <f aca="false">D86/$D$325*100</f>
        <v>93.1817722480921</v>
      </c>
      <c r="I86" s="8" t="n">
        <v>1782.5</v>
      </c>
      <c r="J86" s="11" t="n">
        <f aca="false">I86/$I$325*100</f>
        <v>170.868481595092</v>
      </c>
      <c r="K86" s="11" t="n">
        <f aca="false">'Monthly Data'!C86/'Monthly Data'!$C$325*100</f>
        <v>50.4454223462488</v>
      </c>
      <c r="L86" s="12" t="n">
        <f aca="false">IFERROR(INDEX('Segments Monthly'!$O:$O,MATCH($A86,'Segments Monthly'!$A:$A,0))/INDEX('Segments Monthly'!$O:$O,MATCH($A$325,'Segments Monthly'!$A:$A,0))*100,"")</f>
        <v>25.2018377062909</v>
      </c>
    </row>
    <row r="87" customFormat="false" ht="15" hidden="false" customHeight="true" outlineLevel="0" collapsed="false">
      <c r="A87" s="7" t="n">
        <v>36557</v>
      </c>
      <c r="B87" s="8" t="n">
        <f aca="false">'Monthly Data'!B87</f>
        <v>35742</v>
      </c>
      <c r="C87" s="8" t="n">
        <v>17284</v>
      </c>
      <c r="D87" s="11" t="n">
        <v>92.4168</v>
      </c>
      <c r="E87" s="9" t="n">
        <v>0.803117</v>
      </c>
      <c r="F87" s="11" t="n">
        <f aca="false">B87/$B$325*100</f>
        <v>44.3086306498401</v>
      </c>
      <c r="G87" s="11" t="n">
        <f aca="false">C87/$C$325*100</f>
        <v>135.454545454545</v>
      </c>
      <c r="H87" s="11" t="n">
        <f aca="false">D87/$D$325*100</f>
        <v>93.3910554908809</v>
      </c>
      <c r="I87" s="8" t="n">
        <v>1785.8</v>
      </c>
      <c r="J87" s="11" t="n">
        <f aca="false">I87/$I$325*100</f>
        <v>171.18481595092</v>
      </c>
      <c r="K87" s="11" t="n">
        <f aca="false">'Monthly Data'!C87/'Monthly Data'!$C$325*100</f>
        <v>49.9624342599549</v>
      </c>
      <c r="L87" s="12" t="n">
        <f aca="false">IFERROR(INDEX('Segments Monthly'!$O:$O,MATCH($A87,'Segments Monthly'!$A:$A,0))/INDEX('Segments Monthly'!$O:$O,MATCH($A$325,'Segments Monthly'!$A:$A,0))*100,"")</f>
        <v>25.9612564136967</v>
      </c>
    </row>
    <row r="88" customFormat="false" ht="15" hidden="false" customHeight="true" outlineLevel="0" collapsed="false">
      <c r="A88" s="7" t="n">
        <v>36586</v>
      </c>
      <c r="B88" s="8" t="n">
        <f aca="false">'Monthly Data'!B88</f>
        <v>36433</v>
      </c>
      <c r="C88" s="8" t="n">
        <v>17302</v>
      </c>
      <c r="D88" s="11" t="n">
        <v>93.0135</v>
      </c>
      <c r="E88" s="9" t="n">
        <v>0.805056</v>
      </c>
      <c r="F88" s="11" t="n">
        <f aca="false">B88/$B$325*100</f>
        <v>45.165249299581</v>
      </c>
      <c r="G88" s="11" t="n">
        <f aca="false">C88/$C$325*100</f>
        <v>135.595611285266</v>
      </c>
      <c r="H88" s="11" t="n">
        <f aca="false">D88/$D$325*100</f>
        <v>93.9940458866899</v>
      </c>
      <c r="I88" s="8" t="n">
        <v>1784.2</v>
      </c>
      <c r="J88" s="11" t="n">
        <f aca="false">I88/$I$325*100</f>
        <v>171.031441717791</v>
      </c>
      <c r="K88" s="11" t="n">
        <f aca="false">'Monthly Data'!C88/'Monthly Data'!$C$325*100</f>
        <v>51.0572072555544</v>
      </c>
      <c r="L88" s="12" t="n">
        <f aca="false">IFERROR(INDEX('Segments Monthly'!$O:$O,MATCH($A88,'Segments Monthly'!$A:$A,0))/INDEX('Segments Monthly'!$O:$O,MATCH($A$325,'Segments Monthly'!$A:$A,0))*100,"")</f>
        <v>26.5885379316088</v>
      </c>
    </row>
    <row r="89" customFormat="false" ht="15" hidden="false" customHeight="true" outlineLevel="0" collapsed="false">
      <c r="A89" s="7" t="n">
        <v>36617</v>
      </c>
      <c r="B89" s="8" t="n">
        <f aca="false">'Monthly Data'!B89</f>
        <v>36553</v>
      </c>
      <c r="C89" s="8" t="n">
        <v>17299</v>
      </c>
      <c r="D89" s="11" t="n">
        <v>93.5958</v>
      </c>
      <c r="E89" s="9" t="n">
        <v>0.80686</v>
      </c>
      <c r="F89" s="11" t="n">
        <f aca="false">B89/$B$325*100</f>
        <v>45.3140108595939</v>
      </c>
      <c r="G89" s="11" t="n">
        <f aca="false">C89/$C$325*100</f>
        <v>135.57210031348</v>
      </c>
      <c r="H89" s="11" t="n">
        <f aca="false">D89/$D$325*100</f>
        <v>94.5824844780753</v>
      </c>
      <c r="I89" s="8" t="n">
        <v>1787.4</v>
      </c>
      <c r="J89" s="11" t="n">
        <f aca="false">I89/$I$325*100</f>
        <v>171.338190184049</v>
      </c>
      <c r="K89" s="11" t="n">
        <f aca="false">'Monthly Data'!C89/'Monthly Data'!$C$325*100</f>
        <v>56.0910164215949</v>
      </c>
      <c r="L89" s="12" t="n">
        <f aca="false">IFERROR(INDEX('Segments Monthly'!$O:$O,MATCH($A89,'Segments Monthly'!$A:$A,0))/INDEX('Segments Monthly'!$O:$O,MATCH($A$325,'Segments Monthly'!$A:$A,0))*100,"")</f>
        <v>27.4237412035773</v>
      </c>
    </row>
    <row r="90" customFormat="false" ht="15" hidden="false" customHeight="true" outlineLevel="0" collapsed="false">
      <c r="A90" s="7" t="n">
        <v>36647</v>
      </c>
      <c r="B90" s="8" t="n">
        <f aca="false">'Monthly Data'!B90</f>
        <v>39979</v>
      </c>
      <c r="C90" s="8" t="n">
        <v>17278</v>
      </c>
      <c r="D90" s="11" t="n">
        <v>93.6194</v>
      </c>
      <c r="E90" s="9" t="n">
        <v>0.803851</v>
      </c>
      <c r="F90" s="11" t="n">
        <f aca="false">B90/$B$325*100</f>
        <v>49.561153397962</v>
      </c>
      <c r="G90" s="11" t="n">
        <f aca="false">C90/$C$325*100</f>
        <v>135.407523510972</v>
      </c>
      <c r="H90" s="11" t="n">
        <f aca="false">D90/$D$325*100</f>
        <v>94.6063332686586</v>
      </c>
      <c r="I90" s="8" t="n">
        <v>1792.4</v>
      </c>
      <c r="J90" s="11" t="n">
        <f aca="false">I90/$I$325*100</f>
        <v>171.817484662577</v>
      </c>
      <c r="K90" s="11" t="n">
        <f aca="false">'Monthly Data'!C90/'Monthly Data'!$C$325*100</f>
        <v>55.9836857357519</v>
      </c>
      <c r="L90" s="12" t="n">
        <f aca="false">IFERROR(INDEX('Segments Monthly'!$O:$O,MATCH($A90,'Segments Monthly'!$A:$A,0))/INDEX('Segments Monthly'!$O:$O,MATCH($A$325,'Segments Monthly'!$A:$A,0))*100,"")</f>
        <v>28.2542252902068</v>
      </c>
    </row>
    <row r="91" customFormat="false" ht="15" hidden="false" customHeight="true" outlineLevel="0" collapsed="false">
      <c r="A91" s="7" t="n">
        <v>36678</v>
      </c>
      <c r="B91" s="8" t="n">
        <f aca="false">'Monthly Data'!B91</f>
        <v>38449</v>
      </c>
      <c r="C91" s="8" t="n">
        <v>17295</v>
      </c>
      <c r="D91" s="11" t="n">
        <v>93.7348</v>
      </c>
      <c r="E91" s="9" t="n">
        <v>0.80165</v>
      </c>
      <c r="F91" s="11" t="n">
        <f aca="false">B91/$B$325*100</f>
        <v>47.6644435077976</v>
      </c>
      <c r="G91" s="11" t="n">
        <f aca="false">C91/$C$325*100</f>
        <v>135.540752351097</v>
      </c>
      <c r="H91" s="11" t="n">
        <f aca="false">D91/$D$325*100</f>
        <v>94.7229498124434</v>
      </c>
      <c r="I91" s="8" t="n">
        <v>1803.8</v>
      </c>
      <c r="J91" s="11" t="n">
        <f aca="false">I91/$I$325*100</f>
        <v>172.91027607362</v>
      </c>
      <c r="K91" s="11" t="n">
        <f aca="false">'Monthly Data'!C91/'Monthly Data'!$C$325*100</f>
        <v>67.1353439948481</v>
      </c>
      <c r="L91" s="12" t="n">
        <f aca="false">IFERROR(INDEX('Segments Monthly'!$O:$O,MATCH($A91,'Segments Monthly'!$A:$A,0))/INDEX('Segments Monthly'!$O:$O,MATCH($A$325,'Segments Monthly'!$A:$A,0))*100,"")</f>
        <v>28.8147904820509</v>
      </c>
    </row>
    <row r="92" customFormat="false" ht="15" hidden="false" customHeight="true" outlineLevel="0" collapsed="false">
      <c r="A92" s="7" t="n">
        <v>36708</v>
      </c>
      <c r="B92" s="8" t="n">
        <f aca="false">'Monthly Data'!B92</f>
        <v>37295</v>
      </c>
      <c r="C92" s="8" t="n">
        <v>17322</v>
      </c>
      <c r="D92" s="11" t="n">
        <v>93.8178</v>
      </c>
      <c r="E92" s="9" t="n">
        <v>0.799203</v>
      </c>
      <c r="F92" s="11" t="n">
        <f aca="false">B92/$B$325*100</f>
        <v>46.2338531723403</v>
      </c>
      <c r="G92" s="11" t="n">
        <f aca="false">C92/$C$325*100</f>
        <v>135.752351097179</v>
      </c>
      <c r="H92" s="11" t="n">
        <f aca="false">D92/$D$325*100</f>
        <v>94.8068247962748</v>
      </c>
      <c r="I92" s="8" t="n">
        <v>1832</v>
      </c>
      <c r="J92" s="11" t="n">
        <f aca="false">I92/$I$325*100</f>
        <v>175.613496932515</v>
      </c>
      <c r="K92" s="11" t="n">
        <f aca="false">'Monthly Data'!C92/'Monthly Data'!$C$325*100</f>
        <v>68.5413759793925</v>
      </c>
      <c r="L92" s="12" t="n">
        <f aca="false">IFERROR(INDEX('Segments Monthly'!$O:$O,MATCH($A92,'Segments Monthly'!$A:$A,0))/INDEX('Segments Monthly'!$O:$O,MATCH($A$325,'Segments Monthly'!$A:$A,0))*100,"")</f>
        <v>29.61150000694</v>
      </c>
    </row>
    <row r="93" customFormat="false" ht="15" hidden="false" customHeight="true" outlineLevel="0" collapsed="false">
      <c r="A93" s="7" t="n">
        <v>36739</v>
      </c>
      <c r="B93" s="8" t="n">
        <f aca="false">'Monthly Data'!B93</f>
        <v>38617</v>
      </c>
      <c r="C93" s="8" t="n">
        <v>17287</v>
      </c>
      <c r="D93" s="11" t="n">
        <v>93.2292</v>
      </c>
      <c r="E93" s="9" t="n">
        <v>0.791048</v>
      </c>
      <c r="F93" s="11" t="n">
        <f aca="false">B93/$B$325*100</f>
        <v>47.8727096918156</v>
      </c>
      <c r="G93" s="11" t="n">
        <f aca="false">C93/$C$325*100</f>
        <v>135.478056426332</v>
      </c>
      <c r="H93" s="11" t="n">
        <f aca="false">D93/$D$325*100</f>
        <v>94.212019790454</v>
      </c>
      <c r="I93" s="8" t="n">
        <v>1844.1</v>
      </c>
      <c r="J93" s="11" t="n">
        <f aca="false">I93/$I$325*100</f>
        <v>176.773389570552</v>
      </c>
      <c r="K93" s="11" t="n">
        <f aca="false">'Monthly Data'!C93/'Monthly Data'!$C$325*100</f>
        <v>72.9312010303746</v>
      </c>
      <c r="L93" s="12" t="n">
        <f aca="false">IFERROR(INDEX('Segments Monthly'!$O:$O,MATCH($A93,'Segments Monthly'!$A:$A,0))/INDEX('Segments Monthly'!$O:$O,MATCH($A$325,'Segments Monthly'!$A:$A,0))*100,"")</f>
        <v>29.8576379089382</v>
      </c>
    </row>
    <row r="94" customFormat="false" ht="15" hidden="false" customHeight="true" outlineLevel="0" collapsed="false">
      <c r="A94" s="7" t="n">
        <v>36770</v>
      </c>
      <c r="B94" s="8" t="n">
        <f aca="false">'Monthly Data'!B94</f>
        <v>38456</v>
      </c>
      <c r="C94" s="8" t="n">
        <v>17229</v>
      </c>
      <c r="D94" s="11" t="n">
        <v>93.725</v>
      </c>
      <c r="E94" s="9" t="n">
        <v>0.792101</v>
      </c>
      <c r="F94" s="11" t="n">
        <f aca="false">B94/$B$325*100</f>
        <v>47.673121265465</v>
      </c>
      <c r="G94" s="11" t="n">
        <f aca="false">C94/$C$325*100</f>
        <v>135.023510971787</v>
      </c>
      <c r="H94" s="11" t="n">
        <f aca="false">D94/$D$325*100</f>
        <v>94.7130465010995</v>
      </c>
      <c r="I94" s="8" t="n">
        <v>1846.8</v>
      </c>
      <c r="J94" s="11" t="n">
        <f aca="false">I94/$I$325*100</f>
        <v>177.032208588957</v>
      </c>
      <c r="K94" s="11" t="n">
        <f aca="false">'Monthly Data'!C94/'Monthly Data'!$C$325*100</f>
        <v>76.7629065149726</v>
      </c>
      <c r="L94" s="12" t="n">
        <f aca="false">IFERROR(INDEX('Segments Monthly'!$O:$O,MATCH($A94,'Segments Monthly'!$A:$A,0))/INDEX('Segments Monthly'!$O:$O,MATCH($A$325,'Segments Monthly'!$A:$A,0))*100,"")</f>
        <v>30.2707054256751</v>
      </c>
    </row>
    <row r="95" customFormat="false" ht="15" hidden="false" customHeight="true" outlineLevel="0" collapsed="false">
      <c r="A95" s="7" t="n">
        <v>36800</v>
      </c>
      <c r="B95" s="8" t="n">
        <f aca="false">'Monthly Data'!B95</f>
        <v>39157</v>
      </c>
      <c r="C95" s="8" t="n">
        <v>17217</v>
      </c>
      <c r="D95" s="11" t="n">
        <v>93.4177</v>
      </c>
      <c r="E95" s="9" t="n">
        <v>0.786355</v>
      </c>
      <c r="F95" s="11" t="n">
        <f aca="false">B95/$B$325*100</f>
        <v>48.5421367118737</v>
      </c>
      <c r="G95" s="11" t="n">
        <f aca="false">C95/$C$325*100</f>
        <v>134.92946708464</v>
      </c>
      <c r="H95" s="11" t="n">
        <f aca="false">D95/$D$325*100</f>
        <v>94.4025069525288</v>
      </c>
      <c r="I95" s="8" t="n">
        <v>1855.7</v>
      </c>
      <c r="J95" s="11" t="n">
        <f aca="false">I95/$I$325*100</f>
        <v>177.885352760736</v>
      </c>
      <c r="K95" s="11" t="n">
        <f aca="false">'Monthly Data'!C95/'Monthly Data'!$C$325*100</f>
        <v>84.6195127186863</v>
      </c>
      <c r="L95" s="12" t="n">
        <f aca="false">IFERROR(INDEX('Segments Monthly'!$O:$O,MATCH($A95,'Segments Monthly'!$A:$A,0))/INDEX('Segments Monthly'!$O:$O,MATCH($A$325,'Segments Monthly'!$A:$A,0))*100,"")</f>
        <v>30.5515432198724</v>
      </c>
    </row>
    <row r="96" customFormat="false" ht="15" hidden="false" customHeight="true" outlineLevel="0" collapsed="false">
      <c r="A96" s="7" t="n">
        <v>36831</v>
      </c>
      <c r="B96" s="8" t="n">
        <f aca="false">'Monthly Data'!B96</f>
        <v>39100</v>
      </c>
      <c r="C96" s="8" t="n">
        <v>17202</v>
      </c>
      <c r="D96" s="11" t="n">
        <v>93.1847</v>
      </c>
      <c r="E96" s="9" t="n">
        <v>0.781248</v>
      </c>
      <c r="F96" s="11" t="n">
        <f aca="false">B96/$B$325*100</f>
        <v>48.4714749708675</v>
      </c>
      <c r="G96" s="11" t="n">
        <f aca="false">C96/$C$325*100</f>
        <v>134.811912225705</v>
      </c>
      <c r="H96" s="11" t="n">
        <f aca="false">D96/$D$325*100</f>
        <v>94.1670506726168</v>
      </c>
      <c r="I96" s="8" t="n">
        <v>1861.3</v>
      </c>
      <c r="J96" s="11" t="n">
        <f aca="false">I96/$I$325*100</f>
        <v>178.422162576687</v>
      </c>
      <c r="K96" s="11" t="n">
        <f aca="false">'Monthly Data'!C96/'Monthly Data'!$C$325*100</f>
        <v>90.5441665772244</v>
      </c>
      <c r="L96" s="12" t="n">
        <f aca="false">IFERROR(INDEX('Segments Monthly'!$O:$O,MATCH($A96,'Segments Monthly'!$A:$A,0))/INDEX('Segments Monthly'!$O:$O,MATCH($A$325,'Segments Monthly'!$A:$A,0))*100,"")</f>
        <v>31.104983367185</v>
      </c>
    </row>
    <row r="97" customFormat="false" ht="15" hidden="false" customHeight="true" outlineLevel="0" collapsed="false">
      <c r="A97" s="7" t="n">
        <v>36861</v>
      </c>
      <c r="B97" s="8" t="n">
        <f aca="false">'Monthly Data'!B97</f>
        <v>38470</v>
      </c>
      <c r="C97" s="8" t="n">
        <v>17181</v>
      </c>
      <c r="D97" s="11" t="n">
        <v>92.6399</v>
      </c>
      <c r="E97" s="9" t="n">
        <v>0.773581</v>
      </c>
      <c r="F97" s="11" t="n">
        <f aca="false">B97/$B$325*100</f>
        <v>47.6904767807998</v>
      </c>
      <c r="G97" s="11" t="n">
        <f aca="false">C97/$C$325*100</f>
        <v>134.647335423198</v>
      </c>
      <c r="H97" s="11" t="n">
        <f aca="false">D97/$D$325*100</f>
        <v>93.6165074052516</v>
      </c>
      <c r="I97" s="8" t="n">
        <v>1864.5</v>
      </c>
      <c r="J97" s="11" t="n">
        <f aca="false">I97/$I$325*100</f>
        <v>178.728911042945</v>
      </c>
      <c r="K97" s="11" t="n">
        <f aca="false">'Monthly Data'!C97/'Monthly Data'!$C$325*100</f>
        <v>92.1111945905334</v>
      </c>
      <c r="L97" s="12" t="n">
        <f aca="false">IFERROR(INDEX('Segments Monthly'!$O:$O,MATCH($A97,'Segments Monthly'!$A:$A,0))/INDEX('Segments Monthly'!$O:$O,MATCH($A$325,'Segments Monthly'!$A:$A,0))*100,"")</f>
        <v>31.486682181374</v>
      </c>
    </row>
    <row r="98" customFormat="false" ht="15" hidden="false" customHeight="true" outlineLevel="0" collapsed="false">
      <c r="A98" s="7" t="n">
        <v>36892</v>
      </c>
      <c r="B98" s="8" t="n">
        <f aca="false">'Monthly Data'!B98</f>
        <v>43224</v>
      </c>
      <c r="C98" s="8" t="n">
        <v>17105</v>
      </c>
      <c r="D98" s="11" t="n">
        <v>92.3203</v>
      </c>
      <c r="E98" s="9" t="n">
        <v>0.76786</v>
      </c>
      <c r="F98" s="11" t="n">
        <f aca="false">B98/$B$325*100</f>
        <v>53.5839139166439</v>
      </c>
      <c r="G98" s="11" t="n">
        <f aca="false">C98/$C$325*100</f>
        <v>134.051724137931</v>
      </c>
      <c r="H98" s="11" t="n">
        <f aca="false">D98/$D$325*100</f>
        <v>93.2935381904023</v>
      </c>
      <c r="I98" s="8" t="n">
        <v>1873.1</v>
      </c>
      <c r="J98" s="11" t="n">
        <f aca="false">I98/$I$325*100</f>
        <v>179.553297546012</v>
      </c>
      <c r="K98" s="11" t="n">
        <f aca="false">'Monthly Data'!C98/'Monthly Data'!$C$325*100</f>
        <v>109.831490823226</v>
      </c>
      <c r="L98" s="12" t="n">
        <f aca="false">IFERROR(INDEX('Segments Monthly'!$O:$O,MATCH($A98,'Segments Monthly'!$A:$A,0))/INDEX('Segments Monthly'!$O:$O,MATCH($A$325,'Segments Monthly'!$A:$A,0))*100,"")</f>
        <v>31.5202716770227</v>
      </c>
    </row>
    <row r="99" customFormat="false" ht="15" hidden="false" customHeight="true" outlineLevel="0" collapsed="false">
      <c r="A99" s="7" t="n">
        <v>36923</v>
      </c>
      <c r="B99" s="8" t="n">
        <f aca="false">'Monthly Data'!B99</f>
        <v>40064</v>
      </c>
      <c r="C99" s="8" t="n">
        <v>17030</v>
      </c>
      <c r="D99" s="11" t="n">
        <v>91.8104</v>
      </c>
      <c r="E99" s="9" t="n">
        <v>0.760676</v>
      </c>
      <c r="F99" s="11" t="n">
        <f aca="false">B99/$B$325*100</f>
        <v>49.6665261696378</v>
      </c>
      <c r="G99" s="11" t="n">
        <f aca="false">C99/$C$325*100</f>
        <v>133.46394984326</v>
      </c>
      <c r="H99" s="11" t="n">
        <f aca="false">D99/$D$325*100</f>
        <v>92.7782628379252</v>
      </c>
      <c r="I99" s="8" t="n">
        <v>1864.7</v>
      </c>
      <c r="J99" s="11" t="n">
        <f aca="false">I99/$I$325*100</f>
        <v>178.748082822086</v>
      </c>
      <c r="K99" s="11" t="n">
        <f aca="false">'Monthly Data'!C99/'Monthly Data'!$C$325*100</f>
        <v>93.5601588494151</v>
      </c>
      <c r="L99" s="12" t="n">
        <f aca="false">IFERROR(INDEX('Segments Monthly'!$O:$O,MATCH($A99,'Segments Monthly'!$A:$A,0))/INDEX('Segments Monthly'!$O:$O,MATCH($A$325,'Segments Monthly'!$A:$A,0))*100,"")</f>
        <v>31.2479469230449</v>
      </c>
    </row>
    <row r="100" customFormat="false" ht="15" hidden="false" customHeight="true" outlineLevel="0" collapsed="false">
      <c r="A100" s="7" t="n">
        <v>36951</v>
      </c>
      <c r="B100" s="8" t="n">
        <f aca="false">'Monthly Data'!B100</f>
        <v>42465</v>
      </c>
      <c r="C100" s="8" t="n">
        <v>16938</v>
      </c>
      <c r="D100" s="11" t="n">
        <v>91.6592</v>
      </c>
      <c r="E100" s="9" t="n">
        <v>0.756574</v>
      </c>
      <c r="F100" s="11" t="n">
        <f aca="false">B100/$B$325*100</f>
        <v>52.6429970495624</v>
      </c>
      <c r="G100" s="11" t="n">
        <f aca="false">C100/$C$325*100</f>
        <v>132.742946708464</v>
      </c>
      <c r="H100" s="11" t="n">
        <f aca="false">D100/$D$325*100</f>
        <v>92.6254688914759</v>
      </c>
      <c r="I100" s="8" t="n">
        <v>1852.4</v>
      </c>
      <c r="J100" s="11" t="n">
        <f aca="false">I100/$I$325*100</f>
        <v>177.569018404908</v>
      </c>
      <c r="K100" s="11" t="n">
        <f aca="false">'Monthly Data'!C100/'Monthly Data'!$C$325*100</f>
        <v>91.0056885263497</v>
      </c>
      <c r="L100" s="12" t="n">
        <f aca="false">IFERROR(INDEX('Segments Monthly'!$O:$O,MATCH($A100,'Segments Monthly'!$A:$A,0))/INDEX('Segments Monthly'!$O:$O,MATCH($A$325,'Segments Monthly'!$A:$A,0))*100,"")</f>
        <v>31.3054099445264</v>
      </c>
    </row>
    <row r="101" customFormat="false" ht="15" hidden="false" customHeight="true" outlineLevel="0" collapsed="false">
      <c r="A101" s="7" t="n">
        <v>36982</v>
      </c>
      <c r="B101" s="8" t="n">
        <f aca="false">'Monthly Data'!B101</f>
        <v>40776</v>
      </c>
      <c r="C101" s="8" t="n">
        <v>16802</v>
      </c>
      <c r="D101" s="11" t="n">
        <v>91.2613</v>
      </c>
      <c r="E101" s="9" t="n">
        <v>0.750576</v>
      </c>
      <c r="F101" s="11" t="n">
        <f aca="false">B101/$B$325*100</f>
        <v>50.5491780923809</v>
      </c>
      <c r="G101" s="11" t="n">
        <f aca="false">C101/$C$325*100</f>
        <v>131.677115987461</v>
      </c>
      <c r="H101" s="11" t="n">
        <f aca="false">D101/$D$325*100</f>
        <v>92.2233742400725</v>
      </c>
      <c r="I101" s="8" t="n">
        <v>1823.1</v>
      </c>
      <c r="J101" s="11" t="n">
        <f aca="false">I101/$I$325*100</f>
        <v>174.760352760736</v>
      </c>
      <c r="K101" s="11" t="n">
        <f aca="false">'Monthly Data'!C101/'Monthly Data'!$C$325*100</f>
        <v>79.0919823977675</v>
      </c>
      <c r="L101" s="12" t="n">
        <f aca="false">IFERROR(INDEX('Segments Monthly'!$O:$O,MATCH($A101,'Segments Monthly'!$A:$A,0))/INDEX('Segments Monthly'!$O:$O,MATCH($A$325,'Segments Monthly'!$A:$A,0))*100,"")</f>
        <v>30.9765474995258</v>
      </c>
    </row>
    <row r="102" customFormat="false" ht="15" hidden="false" customHeight="true" outlineLevel="0" collapsed="false">
      <c r="A102" s="7" t="n">
        <v>37012</v>
      </c>
      <c r="B102" s="8" t="n">
        <f aca="false">'Monthly Data'!B102</f>
        <v>38921</v>
      </c>
      <c r="C102" s="8" t="n">
        <v>16660</v>
      </c>
      <c r="D102" s="11" t="n">
        <v>90.7213</v>
      </c>
      <c r="E102" s="9" t="n">
        <v>0.743599</v>
      </c>
      <c r="F102" s="11" t="n">
        <f aca="false">B102/$B$325*100</f>
        <v>48.249572310515</v>
      </c>
      <c r="G102" s="11" t="n">
        <f aca="false">C102/$C$325*100</f>
        <v>130.564263322884</v>
      </c>
      <c r="H102" s="11" t="n">
        <f aca="false">D102/$D$325*100</f>
        <v>91.6776815741819</v>
      </c>
      <c r="I102" s="8" t="n">
        <v>1795.5</v>
      </c>
      <c r="J102" s="11" t="n">
        <f aca="false">I102/$I$325*100</f>
        <v>172.114647239264</v>
      </c>
      <c r="K102" s="11" t="n">
        <f aca="false">'Monthly Data'!C102/'Monthly Data'!$C$325*100</f>
        <v>65.0853278952452</v>
      </c>
      <c r="L102" s="12" t="n">
        <f aca="false">IFERROR(INDEX('Segments Monthly'!$O:$O,MATCH($A102,'Segments Monthly'!$A:$A,0))/INDEX('Segments Monthly'!$O:$O,MATCH($A$325,'Segments Monthly'!$A:$A,0))*100,"")</f>
        <v>30.65249677291</v>
      </c>
    </row>
    <row r="103" customFormat="false" ht="15" hidden="false" customHeight="true" outlineLevel="0" collapsed="false">
      <c r="A103" s="7" t="n">
        <v>37043</v>
      </c>
      <c r="B103" s="8" t="n">
        <f aca="false">'Monthly Data'!B103</f>
        <v>40082</v>
      </c>
      <c r="C103" s="8" t="n">
        <v>16513</v>
      </c>
      <c r="D103" s="11" t="n">
        <v>90.168</v>
      </c>
      <c r="E103" s="9" t="n">
        <v>0.736743</v>
      </c>
      <c r="F103" s="11" t="n">
        <f aca="false">B103/$B$325*100</f>
        <v>49.6888404036397</v>
      </c>
      <c r="G103" s="11" t="n">
        <f aca="false">C103/$C$325*100</f>
        <v>129.412225705329</v>
      </c>
      <c r="H103" s="11" t="n">
        <f aca="false">D103/$D$325*100</f>
        <v>91.1185487000388</v>
      </c>
      <c r="I103" s="8" t="n">
        <v>1761.7</v>
      </c>
      <c r="J103" s="11" t="n">
        <f aca="false">I103/$I$325*100</f>
        <v>168.874616564417</v>
      </c>
      <c r="K103" s="11" t="n">
        <f aca="false">'Monthly Data'!C103/'Monthly Data'!$C$325*100</f>
        <v>64.4628099173554</v>
      </c>
      <c r="L103" s="12" t="n">
        <f aca="false">IFERROR(INDEX('Segments Monthly'!$O:$O,MATCH($A103,'Segments Monthly'!$A:$A,0))/INDEX('Segments Monthly'!$O:$O,MATCH($A$325,'Segments Monthly'!$A:$A,0))*100,"")</f>
        <v>30.2518286843189</v>
      </c>
    </row>
    <row r="104" customFormat="false" ht="15" hidden="false" customHeight="true" outlineLevel="0" collapsed="false">
      <c r="A104" s="7" t="n">
        <v>37073</v>
      </c>
      <c r="B104" s="8" t="n">
        <f aca="false">'Monthly Data'!B104</f>
        <v>39336</v>
      </c>
      <c r="C104" s="8" t="n">
        <v>16381</v>
      </c>
      <c r="D104" s="11" t="n">
        <v>89.6173</v>
      </c>
      <c r="E104" s="9" t="n">
        <v>0.730168</v>
      </c>
      <c r="F104" s="11" t="n">
        <f aca="false">B104/$B$325*100</f>
        <v>48.7640393722262</v>
      </c>
      <c r="G104" s="11" t="n">
        <f aca="false">C104/$C$325*100</f>
        <v>128.377742946708</v>
      </c>
      <c r="H104" s="11" t="n">
        <f aca="false">D104/$D$325*100</f>
        <v>90.5620432350278</v>
      </c>
      <c r="I104" s="8" t="n">
        <v>1729.8</v>
      </c>
      <c r="J104" s="11" t="n">
        <f aca="false">I104/$I$325*100</f>
        <v>165.816717791411</v>
      </c>
      <c r="K104" s="11" t="n">
        <f aca="false">'Monthly Data'!C104/'Monthly Data'!$C$325*100</f>
        <v>60.480841472577</v>
      </c>
      <c r="L104" s="12" t="n">
        <f aca="false">IFERROR(INDEX('Segments Monthly'!$O:$O,MATCH($A104,'Segments Monthly'!$A:$A,0))/INDEX('Segments Monthly'!$O:$O,MATCH($A$325,'Segments Monthly'!$A:$A,0))*100,"")</f>
        <v>29.4308755014134</v>
      </c>
    </row>
    <row r="105" customFormat="false" ht="15" hidden="false" customHeight="true" outlineLevel="0" collapsed="false">
      <c r="A105" s="7" t="n">
        <v>37104</v>
      </c>
      <c r="B105" s="8" t="n">
        <f aca="false">'Monthly Data'!B105</f>
        <v>38439</v>
      </c>
      <c r="C105" s="8" t="n">
        <v>16233</v>
      </c>
      <c r="D105" s="11" t="n">
        <v>89.297</v>
      </c>
      <c r="E105" s="9" t="n">
        <v>0.725684</v>
      </c>
      <c r="F105" s="11" t="n">
        <f aca="false">B105/$B$325*100</f>
        <v>47.6520467111298</v>
      </c>
      <c r="G105" s="11" t="n">
        <f aca="false">C105/$C$325*100</f>
        <v>127.217868338558</v>
      </c>
      <c r="H105" s="11" t="n">
        <f aca="false">D105/$D$325*100</f>
        <v>90.2383666407968</v>
      </c>
      <c r="I105" s="8" t="n">
        <v>1703.1</v>
      </c>
      <c r="J105" s="11" t="n">
        <f aca="false">I105/$I$325*100</f>
        <v>163.257285276074</v>
      </c>
      <c r="K105" s="11" t="n">
        <f aca="false">'Monthly Data'!C105/'Monthly Data'!$C$325*100</f>
        <v>59.2572716539659</v>
      </c>
      <c r="L105" s="12" t="n">
        <f aca="false">IFERROR(INDEX('Segments Monthly'!$O:$O,MATCH($A105,'Segments Monthly'!$A:$A,0))/INDEX('Segments Monthly'!$O:$O,MATCH($A$325,'Segments Monthly'!$A:$A,0))*100,"")</f>
        <v>29.2039844729549</v>
      </c>
    </row>
    <row r="106" customFormat="false" ht="15" hidden="false" customHeight="true" outlineLevel="0" collapsed="false">
      <c r="A106" s="7" t="n">
        <v>37135</v>
      </c>
      <c r="B106" s="8" t="n">
        <f aca="false">'Monthly Data'!B106</f>
        <v>38751</v>
      </c>
      <c r="C106" s="8" t="n">
        <v>16116</v>
      </c>
      <c r="D106" s="11" t="n">
        <v>88.9392</v>
      </c>
      <c r="E106" s="9" t="n">
        <v>0.721084</v>
      </c>
      <c r="F106" s="11" t="n">
        <f aca="false">B106/$B$325*100</f>
        <v>48.0388267671634</v>
      </c>
      <c r="G106" s="11" t="n">
        <f aca="false">C106/$C$325*100</f>
        <v>126.300940438871</v>
      </c>
      <c r="H106" s="11" t="n">
        <f aca="false">D106/$D$325*100</f>
        <v>89.8767947225456</v>
      </c>
      <c r="I106" s="8" t="n">
        <v>1678.4</v>
      </c>
      <c r="J106" s="11" t="n">
        <f aca="false">I106/$I$325*100</f>
        <v>160.889570552147</v>
      </c>
      <c r="K106" s="11" t="n">
        <f aca="false">'Monthly Data'!C106/'Monthly Data'!$C$325*100</f>
        <v>63.6685628421166</v>
      </c>
      <c r="L106" s="12" t="n">
        <f aca="false">IFERROR(INDEX('Segments Monthly'!$O:$O,MATCH($A106,'Segments Monthly'!$A:$A,0))/INDEX('Segments Monthly'!$O:$O,MATCH($A$325,'Segments Monthly'!$A:$A,0))*100,"")</f>
        <v>28.9722817261114</v>
      </c>
    </row>
    <row r="107" customFormat="false" ht="15" hidden="false" customHeight="true" outlineLevel="0" collapsed="false">
      <c r="A107" s="7" t="n">
        <v>37165</v>
      </c>
      <c r="B107" s="8" t="n">
        <f aca="false">'Monthly Data'!B107</f>
        <v>34000</v>
      </c>
      <c r="C107" s="8" t="n">
        <v>15973</v>
      </c>
      <c r="D107" s="11" t="n">
        <v>88.558</v>
      </c>
      <c r="E107" s="9" t="n">
        <v>0.716482</v>
      </c>
      <c r="F107" s="11" t="n">
        <f aca="false">B107/$B$325*100</f>
        <v>42.1491086703196</v>
      </c>
      <c r="G107" s="11" t="n">
        <f aca="false">C107/$C$325*100</f>
        <v>125.180250783699</v>
      </c>
      <c r="H107" s="11" t="n">
        <f aca="false">D107/$D$325*100</f>
        <v>89.4915761221058</v>
      </c>
      <c r="I107" s="8" t="n">
        <v>1658</v>
      </c>
      <c r="J107" s="11" t="n">
        <f aca="false">I107/$I$325*100</f>
        <v>158.934049079755</v>
      </c>
      <c r="K107" s="11" t="n">
        <f aca="false">'Monthly Data'!C107/'Monthly Data'!$C$325*100</f>
        <v>39.4976923902544</v>
      </c>
      <c r="L107" s="12" t="n">
        <f aca="false">IFERROR(INDEX('Segments Monthly'!$O:$O,MATCH($A107,'Segments Monthly'!$A:$A,0))/INDEX('Segments Monthly'!$O:$O,MATCH($A$325,'Segments Monthly'!$A:$A,0))*100,"")</f>
        <v>28.8812292089813</v>
      </c>
    </row>
    <row r="108" customFormat="false" ht="15" hidden="false" customHeight="true" outlineLevel="0" collapsed="false">
      <c r="A108" s="7" t="n">
        <v>37196</v>
      </c>
      <c r="B108" s="8" t="n">
        <f aca="false">'Monthly Data'!B108</f>
        <v>29466</v>
      </c>
      <c r="C108" s="8" t="n">
        <v>15825</v>
      </c>
      <c r="D108" s="11" t="n">
        <v>88.2521</v>
      </c>
      <c r="E108" s="9" t="n">
        <v>0.712675</v>
      </c>
      <c r="F108" s="11" t="n">
        <f aca="false">B108/$B$325*100</f>
        <v>36.5284010611658</v>
      </c>
      <c r="G108" s="11" t="n">
        <f aca="false">C108/$C$325*100</f>
        <v>124.020376175549</v>
      </c>
      <c r="H108" s="11" t="n">
        <f aca="false">D108/$D$325*100</f>
        <v>89.1824513322985</v>
      </c>
      <c r="I108" s="8" t="n">
        <v>1632.7</v>
      </c>
      <c r="J108" s="11" t="n">
        <f aca="false">I108/$I$325*100</f>
        <v>156.508819018405</v>
      </c>
      <c r="K108" s="11" t="n">
        <f aca="false">'Monthly Data'!C108/'Monthly Data'!$C$325*100</f>
        <v>29.5588708811849</v>
      </c>
      <c r="L108" s="12" t="n">
        <f aca="false">IFERROR(INDEX('Segments Monthly'!$O:$O,MATCH($A108,'Segments Monthly'!$A:$A,0))/INDEX('Segments Monthly'!$O:$O,MATCH($A$325,'Segments Monthly'!$A:$A,0))*100,"")</f>
        <v>28.5469073142746</v>
      </c>
    </row>
    <row r="109" customFormat="false" ht="15" hidden="false" customHeight="true" outlineLevel="0" collapsed="false">
      <c r="A109" s="7" t="n">
        <v>37226</v>
      </c>
      <c r="B109" s="8" t="n">
        <f aca="false">'Monthly Data'!B109</f>
        <v>30083</v>
      </c>
      <c r="C109" s="8" t="n">
        <v>15712</v>
      </c>
      <c r="D109" s="11" t="n">
        <v>88.4161</v>
      </c>
      <c r="E109" s="9" t="n">
        <v>0.712844</v>
      </c>
      <c r="F109" s="11" t="n">
        <f aca="false">B109/$B$325*100</f>
        <v>37.2932834155654</v>
      </c>
      <c r="G109" s="11" t="n">
        <f aca="false">C109/$C$325*100</f>
        <v>123.134796238245</v>
      </c>
      <c r="H109" s="11" t="n">
        <f aca="false">D109/$D$325*100</f>
        <v>89.3481802160135</v>
      </c>
      <c r="I109" s="8" t="n">
        <v>1612.7</v>
      </c>
      <c r="J109" s="11" t="n">
        <f aca="false">I109/$I$325*100</f>
        <v>154.591641104295</v>
      </c>
      <c r="K109" s="11" t="n">
        <f aca="false">'Monthly Data'!C109/'Monthly Data'!$C$325*100</f>
        <v>33.9057636578298</v>
      </c>
      <c r="L109" s="12" t="n">
        <f aca="false">IFERROR(INDEX('Segments Monthly'!$O:$O,MATCH($A109,'Segments Monthly'!$A:$A,0))/INDEX('Segments Monthly'!$O:$O,MATCH($A$325,'Segments Monthly'!$A:$A,0))*100,"")</f>
        <v>29.0480662906741</v>
      </c>
    </row>
    <row r="110" customFormat="false" ht="15" hidden="false" customHeight="true" outlineLevel="0" collapsed="false">
      <c r="A110" s="7" t="n">
        <v>37257</v>
      </c>
      <c r="B110" s="8" t="n">
        <f aca="false">'Monthly Data'!B110</f>
        <v>28116</v>
      </c>
      <c r="C110" s="8" t="n">
        <v>15588</v>
      </c>
      <c r="D110" s="11" t="n">
        <v>89.0258</v>
      </c>
      <c r="E110" s="9" t="n">
        <v>0.716773</v>
      </c>
      <c r="F110" s="11" t="n">
        <f aca="false">B110/$B$325*100</f>
        <v>34.8548335110208</v>
      </c>
      <c r="G110" s="11" t="n">
        <f aca="false">C110/$C$325*100</f>
        <v>122.163009404389</v>
      </c>
      <c r="H110" s="11" t="n">
        <f aca="false">D110/$D$325*100</f>
        <v>89.9643076574829</v>
      </c>
      <c r="I110" s="8" t="n">
        <v>1588.8</v>
      </c>
      <c r="J110" s="11" t="n">
        <f aca="false">I110/$I$325*100</f>
        <v>152.300613496933</v>
      </c>
      <c r="K110" s="11" t="n">
        <f aca="false">'Monthly Data'!C110/'Monthly Data'!$C$325*100</f>
        <v>27.959643662123</v>
      </c>
      <c r="L110" s="12" t="n">
        <f aca="false">IFERROR(INDEX('Segments Monthly'!$O:$O,MATCH($A110,'Segments Monthly'!$A:$A,0))/INDEX('Segments Monthly'!$O:$O,MATCH($A$325,'Segments Monthly'!$A:$A,0))*100,"")</f>
        <v>28.7203142422238</v>
      </c>
    </row>
    <row r="111" customFormat="false" ht="15" hidden="false" customHeight="true" outlineLevel="0" collapsed="false">
      <c r="A111" s="7" t="n">
        <v>37288</v>
      </c>
      <c r="B111" s="8" t="n">
        <f aca="false">'Monthly Data'!B111</f>
        <v>25816</v>
      </c>
      <c r="C111" s="8" t="n">
        <v>15518</v>
      </c>
      <c r="D111" s="11" t="n">
        <v>89.0692</v>
      </c>
      <c r="E111" s="9" t="n">
        <v>0.716304</v>
      </c>
      <c r="F111" s="11" t="n">
        <f aca="false">B111/$B$325*100</f>
        <v>32.0035702774403</v>
      </c>
      <c r="G111" s="11" t="n">
        <f aca="false">C111/$C$325*100</f>
        <v>121.614420062696</v>
      </c>
      <c r="H111" s="11" t="n">
        <f aca="false">D111/$D$325*100</f>
        <v>90.0081651791489</v>
      </c>
      <c r="I111" s="8" t="n">
        <v>1571.2</v>
      </c>
      <c r="J111" s="11" t="n">
        <f aca="false">I111/$I$325*100</f>
        <v>150.613496932515</v>
      </c>
      <c r="K111" s="11" t="n">
        <f aca="false">'Monthly Data'!C111/'Monthly Data'!$C$325*100</f>
        <v>26.7790061178491</v>
      </c>
      <c r="L111" s="12" t="n">
        <f aca="false">IFERROR(INDEX('Segments Monthly'!$O:$O,MATCH($A111,'Segments Monthly'!$A:$A,0))/INDEX('Segments Monthly'!$O:$O,MATCH($A$325,'Segments Monthly'!$A:$A,0))*100,"")</f>
        <v>29.1223703265029</v>
      </c>
    </row>
    <row r="112" customFormat="false" ht="15" hidden="false" customHeight="true" outlineLevel="0" collapsed="false">
      <c r="A112" s="7" t="n">
        <v>37316</v>
      </c>
      <c r="B112" s="8" t="n">
        <f aca="false">'Monthly Data'!B112</f>
        <v>24835</v>
      </c>
      <c r="C112" s="8" t="n">
        <v>15443</v>
      </c>
      <c r="D112" s="11" t="n">
        <v>89.7358</v>
      </c>
      <c r="E112" s="9" t="n">
        <v>0.721017</v>
      </c>
      <c r="F112" s="11" t="n">
        <f aca="false">B112/$B$325*100</f>
        <v>30.7874445243349</v>
      </c>
      <c r="G112" s="11" t="n">
        <f aca="false">C112/$C$325*100</f>
        <v>121.026645768025</v>
      </c>
      <c r="H112" s="11" t="n">
        <f aca="false">D112/$D$325*100</f>
        <v>90.6817924589316</v>
      </c>
      <c r="I112" s="8" t="n">
        <v>1554.5</v>
      </c>
      <c r="J112" s="11" t="n">
        <f aca="false">I112/$I$325*100</f>
        <v>149.012653374233</v>
      </c>
      <c r="K112" s="11" t="n">
        <f aca="false">'Monthly Data'!C112/'Monthly Data'!$C$325*100</f>
        <v>24.7826553611678</v>
      </c>
      <c r="L112" s="12" t="n">
        <f aca="false">IFERROR(INDEX('Segments Monthly'!$O:$O,MATCH($A112,'Segments Monthly'!$A:$A,0))/INDEX('Segments Monthly'!$O:$O,MATCH($A$325,'Segments Monthly'!$A:$A,0))*100,"")</f>
        <v>29.1920477100384</v>
      </c>
    </row>
    <row r="113" customFormat="false" ht="15" hidden="false" customHeight="true" outlineLevel="0" collapsed="false">
      <c r="A113" s="7" t="n">
        <v>37347</v>
      </c>
      <c r="B113" s="8" t="n">
        <f aca="false">'Monthly Data'!B113</f>
        <v>24301</v>
      </c>
      <c r="C113" s="8" t="n">
        <v>15392</v>
      </c>
      <c r="D113" s="11" t="n">
        <v>90.044</v>
      </c>
      <c r="E113" s="9" t="n">
        <v>0.723014</v>
      </c>
      <c r="F113" s="11" t="n">
        <f aca="false">B113/$B$325*100</f>
        <v>30.1254555822775</v>
      </c>
      <c r="G113" s="11" t="n">
        <f aca="false">C113/$C$325*100</f>
        <v>120.626959247649</v>
      </c>
      <c r="H113" s="11" t="n">
        <f aca="false">D113/$D$325*100</f>
        <v>90.9932414952787</v>
      </c>
      <c r="I113" s="8" t="n">
        <v>1544.5</v>
      </c>
      <c r="J113" s="11" t="n">
        <f aca="false">I113/$I$325*100</f>
        <v>148.054064417178</v>
      </c>
      <c r="K113" s="11" t="n">
        <f aca="false">'Monthly Data'!C113/'Monthly Data'!$C$325*100</f>
        <v>23.9669421487603</v>
      </c>
      <c r="L113" s="12" t="n">
        <f aca="false">IFERROR(INDEX('Segments Monthly'!$O:$O,MATCH($A113,'Segments Monthly'!$A:$A,0))/INDEX('Segments Monthly'!$O:$O,MATCH($A$325,'Segments Monthly'!$A:$A,0))*100,"")</f>
        <v>29.2988308449655</v>
      </c>
    </row>
    <row r="114" customFormat="false" ht="15" hidden="false" customHeight="true" outlineLevel="0" collapsed="false">
      <c r="A114" s="7" t="n">
        <v>37377</v>
      </c>
      <c r="B114" s="8" t="n">
        <f aca="false">'Monthly Data'!B114</f>
        <v>23650</v>
      </c>
      <c r="C114" s="8" t="n">
        <v>15338</v>
      </c>
      <c r="D114" s="11" t="n">
        <v>90.5176</v>
      </c>
      <c r="E114" s="9" t="n">
        <v>0.72647</v>
      </c>
      <c r="F114" s="11" t="n">
        <f aca="false">B114/$B$325*100</f>
        <v>29.3184241192076</v>
      </c>
      <c r="G114" s="11" t="n">
        <f aca="false">C114/$C$325*100</f>
        <v>120.203761755486</v>
      </c>
      <c r="H114" s="11" t="n">
        <f aca="false">D114/$D$325*100</f>
        <v>91.4718341741043</v>
      </c>
      <c r="I114" s="8" t="n">
        <v>1530.5</v>
      </c>
      <c r="J114" s="11" t="n">
        <f aca="false">I114/$I$325*100</f>
        <v>146.712039877301</v>
      </c>
      <c r="K114" s="11" t="n">
        <f aca="false">'Monthly Data'!C114/'Monthly Data'!$C$325*100</f>
        <v>24.8470537726736</v>
      </c>
      <c r="L114" s="12" t="n">
        <f aca="false">IFERROR(INDEX('Segments Monthly'!$O:$O,MATCH($A114,'Segments Monthly'!$A:$A,0))/INDEX('Segments Monthly'!$O:$O,MATCH($A$325,'Segments Monthly'!$A:$A,0))*100,"")</f>
        <v>29.3191881150556</v>
      </c>
    </row>
    <row r="115" customFormat="false" ht="15" hidden="false" customHeight="true" outlineLevel="0" collapsed="false">
      <c r="A115" s="7" t="n">
        <v>37408</v>
      </c>
      <c r="B115" s="8" t="n">
        <f aca="false">'Monthly Data'!B115</f>
        <v>22981</v>
      </c>
      <c r="C115" s="8" t="n">
        <v>15297</v>
      </c>
      <c r="D115" s="11" t="n">
        <v>91.4436</v>
      </c>
      <c r="E115" s="9" t="n">
        <v>0.733658</v>
      </c>
      <c r="F115" s="11" t="n">
        <f aca="false">B115/$B$325*100</f>
        <v>28.4890784221357</v>
      </c>
      <c r="G115" s="11" t="n">
        <f aca="false">C115/$C$325*100</f>
        <v>119.882445141066</v>
      </c>
      <c r="H115" s="11" t="n">
        <f aca="false">D115/$D$325*100</f>
        <v>92.4075960419092</v>
      </c>
      <c r="I115" s="8" t="n">
        <v>1515.5</v>
      </c>
      <c r="J115" s="11" t="n">
        <f aca="false">I115/$I$325*100</f>
        <v>145.274156441718</v>
      </c>
      <c r="K115" s="11" t="n">
        <f aca="false">'Monthly Data'!C115/'Monthly Data'!$C$325*100</f>
        <v>20.682623161962</v>
      </c>
      <c r="L115" s="12" t="n">
        <f aca="false">IFERROR(INDEX('Segments Monthly'!$O:$O,MATCH($A115,'Segments Monthly'!$A:$A,0))/INDEX('Segments Monthly'!$O:$O,MATCH($A$325,'Segments Monthly'!$A:$A,0))*100,"")</f>
        <v>29.6381495241488</v>
      </c>
    </row>
    <row r="116" customFormat="false" ht="15" hidden="false" customHeight="true" outlineLevel="0" collapsed="false">
      <c r="A116" s="7" t="n">
        <v>37438</v>
      </c>
      <c r="B116" s="8" t="n">
        <f aca="false">'Monthly Data'!B116</f>
        <v>21868</v>
      </c>
      <c r="C116" s="8" t="n">
        <v>15256</v>
      </c>
      <c r="D116" s="11" t="n">
        <v>91.3272</v>
      </c>
      <c r="E116" s="9" t="n">
        <v>0.732563</v>
      </c>
      <c r="F116" s="11" t="n">
        <f aca="false">B116/$B$325*100</f>
        <v>27.1093149530161</v>
      </c>
      <c r="G116" s="11" t="n">
        <f aca="false">C116/$C$325*100</f>
        <v>119.561128526646</v>
      </c>
      <c r="H116" s="11" t="n">
        <f aca="false">D116/$D$325*100</f>
        <v>92.2899689561506</v>
      </c>
      <c r="I116" s="8" t="n">
        <v>1501.4</v>
      </c>
      <c r="J116" s="11" t="n">
        <f aca="false">I116/$I$325*100</f>
        <v>143.92254601227</v>
      </c>
      <c r="K116" s="11" t="n">
        <f aca="false">'Monthly Data'!C116/'Monthly Data'!$C$325*100</f>
        <v>20.2318342814211</v>
      </c>
      <c r="L116" s="12" t="n">
        <f aca="false">IFERROR(INDEX('Segments Monthly'!$O:$O,MATCH($A116,'Segments Monthly'!$A:$A,0))/INDEX('Segments Monthly'!$O:$O,MATCH($A$325,'Segments Monthly'!$A:$A,0))*100,"")</f>
        <v>29.6336154049015</v>
      </c>
    </row>
    <row r="117" customFormat="false" ht="15" hidden="false" customHeight="true" outlineLevel="0" collapsed="false">
      <c r="A117" s="7" t="n">
        <v>37469</v>
      </c>
      <c r="B117" s="8" t="n">
        <f aca="false">'Monthly Data'!B117</f>
        <v>20733</v>
      </c>
      <c r="C117" s="8" t="n">
        <v>15171</v>
      </c>
      <c r="D117" s="11" t="n">
        <v>91.4182</v>
      </c>
      <c r="E117" s="9" t="n">
        <v>0.733176</v>
      </c>
      <c r="F117" s="11" t="n">
        <f aca="false">B117/$B$325*100</f>
        <v>25.7022785312275</v>
      </c>
      <c r="G117" s="11" t="n">
        <f aca="false">C117/$C$325*100</f>
        <v>118.894984326019</v>
      </c>
      <c r="H117" s="11" t="n">
        <f aca="false">D117/$D$325*100</f>
        <v>92.3819282757729</v>
      </c>
      <c r="I117" s="8" t="n">
        <v>1482.2</v>
      </c>
      <c r="J117" s="11" t="n">
        <f aca="false">I117/$I$325*100</f>
        <v>142.082055214724</v>
      </c>
      <c r="K117" s="11" t="n">
        <f aca="false">'Monthly Data'!C117/'Monthly Data'!$C$325*100</f>
        <v>18.2676827304927</v>
      </c>
      <c r="L117" s="12" t="n">
        <f aca="false">IFERROR(INDEX('Segments Monthly'!$O:$O,MATCH($A117,'Segments Monthly'!$A:$A,0))/INDEX('Segments Monthly'!$O:$O,MATCH($A$325,'Segments Monthly'!$A:$A,0))*100,"")</f>
        <v>29.9854260452764</v>
      </c>
    </row>
    <row r="118" customFormat="false" ht="15" hidden="false" customHeight="true" outlineLevel="0" collapsed="false">
      <c r="A118" s="7" t="n">
        <v>37500</v>
      </c>
      <c r="B118" s="8" t="n">
        <f aca="false">'Monthly Data'!B118</f>
        <v>20028</v>
      </c>
      <c r="C118" s="8" t="n">
        <v>15119</v>
      </c>
      <c r="D118" s="11" t="n">
        <v>91.4934</v>
      </c>
      <c r="E118" s="9" t="n">
        <v>0.733689</v>
      </c>
      <c r="F118" s="11" t="n">
        <f aca="false">B118/$B$325*100</f>
        <v>24.8283043661518</v>
      </c>
      <c r="G118" s="11" t="n">
        <f aca="false">C118/$C$325*100</f>
        <v>118.487460815047</v>
      </c>
      <c r="H118" s="11" t="n">
        <f aca="false">D118/$D$325*100</f>
        <v>92.457921032208</v>
      </c>
      <c r="I118" s="8" t="n">
        <v>1468.6</v>
      </c>
      <c r="J118" s="11" t="n">
        <f aca="false">I118/$I$325*100</f>
        <v>140.778374233129</v>
      </c>
      <c r="K118" s="11" t="n">
        <f aca="false">'Monthly Data'!C118/'Monthly Data'!$C$325*100</f>
        <v>15.9493399162821</v>
      </c>
      <c r="L118" s="12" t="n">
        <f aca="false">IFERROR(INDEX('Segments Monthly'!$O:$O,MATCH($A118,'Segments Monthly'!$A:$A,0))/INDEX('Segments Monthly'!$O:$O,MATCH($A$325,'Segments Monthly'!$A:$A,0))*100,"")</f>
        <v>29.9924585567621</v>
      </c>
    </row>
    <row r="119" customFormat="false" ht="15" hidden="false" customHeight="true" outlineLevel="0" collapsed="false">
      <c r="A119" s="7" t="n">
        <v>37530</v>
      </c>
      <c r="B119" s="8" t="n">
        <f aca="false">'Monthly Data'!B119</f>
        <v>20691</v>
      </c>
      <c r="C119" s="8" t="n">
        <v>15059</v>
      </c>
      <c r="D119" s="11" t="n">
        <v>91.2516</v>
      </c>
      <c r="E119" s="9" t="n">
        <v>0.731681</v>
      </c>
      <c r="F119" s="11" t="n">
        <f aca="false">B119/$B$325*100</f>
        <v>25.650211985223</v>
      </c>
      <c r="G119" s="11" t="n">
        <f aca="false">C119/$C$325*100</f>
        <v>118.01724137931</v>
      </c>
      <c r="H119" s="11" t="n">
        <f aca="false">D119/$D$325*100</f>
        <v>92.2135719829259</v>
      </c>
      <c r="I119" s="8" t="n">
        <v>1458.5</v>
      </c>
      <c r="J119" s="11" t="n">
        <f aca="false">I119/$I$325*100</f>
        <v>139.810199386503</v>
      </c>
      <c r="K119" s="11" t="n">
        <f aca="false">'Monthly Data'!C119/'Monthly Data'!$C$325*100</f>
        <v>15.9493399162821</v>
      </c>
      <c r="L119" s="12" t="n">
        <f aca="false">IFERROR(INDEX('Segments Monthly'!$O:$O,MATCH($A119,'Segments Monthly'!$A:$A,0))/INDEX('Segments Monthly'!$O:$O,MATCH($A$325,'Segments Monthly'!$A:$A,0))*100,"")</f>
        <v>29.9645135769112</v>
      </c>
    </row>
    <row r="120" customFormat="false" ht="15" hidden="false" customHeight="true" outlineLevel="0" collapsed="false">
      <c r="A120" s="7" t="n">
        <v>37561</v>
      </c>
      <c r="B120" s="8" t="n">
        <f aca="false">'Monthly Data'!B120</f>
        <v>20804</v>
      </c>
      <c r="C120" s="8" t="n">
        <v>14992</v>
      </c>
      <c r="D120" s="11" t="n">
        <v>91.7517</v>
      </c>
      <c r="E120" s="9" t="n">
        <v>0.735668</v>
      </c>
      <c r="F120" s="11" t="n">
        <f aca="false">B120/$B$325*100</f>
        <v>25.7902957875685</v>
      </c>
      <c r="G120" s="11" t="n">
        <f aca="false">C120/$C$325*100</f>
        <v>117.492163009404</v>
      </c>
      <c r="H120" s="11" t="n">
        <f aca="false">D120/$D$325*100</f>
        <v>92.718944024059</v>
      </c>
      <c r="I120" s="8" t="n">
        <v>1442.3</v>
      </c>
      <c r="J120" s="11" t="n">
        <f aca="false">I120/$I$325*100</f>
        <v>138.257285276074</v>
      </c>
      <c r="K120" s="11" t="n">
        <f aca="false">'Monthly Data'!C120/'Monthly Data'!$C$325*100</f>
        <v>14.7579693034238</v>
      </c>
      <c r="L120" s="12" t="n">
        <f aca="false">IFERROR(INDEX('Segments Monthly'!$O:$O,MATCH($A120,'Segments Monthly'!$A:$A,0))/INDEX('Segments Monthly'!$O:$O,MATCH($A$325,'Segments Monthly'!$A:$A,0))*100,"")</f>
        <v>30.2430380449618</v>
      </c>
    </row>
    <row r="121" customFormat="false" ht="15" hidden="false" customHeight="true" outlineLevel="0" collapsed="false">
      <c r="A121" s="7" t="n">
        <v>37591</v>
      </c>
      <c r="B121" s="8" t="n">
        <f aca="false">'Monthly Data'!B121</f>
        <v>20214</v>
      </c>
      <c r="C121" s="8" t="n">
        <v>14911</v>
      </c>
      <c r="D121" s="11" t="n">
        <v>91.1153</v>
      </c>
      <c r="E121" s="9" t="n">
        <v>0.73057</v>
      </c>
      <c r="F121" s="11" t="n">
        <f aca="false">B121/$B$325*100</f>
        <v>25.0588847841718</v>
      </c>
      <c r="G121" s="11" t="n">
        <f aca="false">C121/$C$325*100</f>
        <v>116.85736677116</v>
      </c>
      <c r="H121" s="11" t="n">
        <f aca="false">D121/$D$325*100</f>
        <v>92.0758351118872</v>
      </c>
      <c r="I121" s="8" t="n">
        <v>1430.4</v>
      </c>
      <c r="J121" s="11" t="n">
        <f aca="false">I121/$I$325*100</f>
        <v>137.116564417178</v>
      </c>
      <c r="K121" s="11" t="n">
        <f aca="false">'Monthly Data'!C121/'Monthly Data'!$C$325*100</f>
        <v>15.112160566706</v>
      </c>
      <c r="L121" s="12" t="n">
        <f aca="false">IFERROR(INDEX('Segments Monthly'!$O:$O,MATCH($A121,'Segments Monthly'!$A:$A,0))/INDEX('Segments Monthly'!$O:$O,MATCH($A$325,'Segments Monthly'!$A:$A,0))*100,"")</f>
        <v>30.4640994915309</v>
      </c>
    </row>
    <row r="122" customFormat="false" ht="15" hidden="false" customHeight="true" outlineLevel="0" collapsed="false">
      <c r="A122" s="7" t="n">
        <v>37622</v>
      </c>
      <c r="B122" s="8" t="n">
        <f aca="false">'Monthly Data'!B122</f>
        <v>19598</v>
      </c>
      <c r="C122" s="8" t="n">
        <v>14867</v>
      </c>
      <c r="D122" s="11" t="n">
        <v>91.9301</v>
      </c>
      <c r="E122" s="9" t="n">
        <v>0.737116</v>
      </c>
      <c r="F122" s="11" t="n">
        <f aca="false">B122/$B$325*100</f>
        <v>24.2952421094389</v>
      </c>
      <c r="G122" s="11" t="n">
        <f aca="false">C122/$C$325*100</f>
        <v>116.512539184953</v>
      </c>
      <c r="H122" s="11" t="n">
        <f aca="false">D122/$D$325*100</f>
        <v>92.8992247121976</v>
      </c>
      <c r="I122" s="8" t="n">
        <v>1412</v>
      </c>
      <c r="J122" s="11" t="n">
        <f aca="false">I122/$I$325*100</f>
        <v>135.352760736196</v>
      </c>
      <c r="K122" s="11" t="n">
        <f aca="false">'Monthly Data'!C122/'Monthly Data'!$C$325*100</f>
        <v>15.0584952237845</v>
      </c>
      <c r="L122" s="12" t="n">
        <f aca="false">IFERROR(INDEX('Segments Monthly'!$O:$O,MATCH($A122,'Segments Monthly'!$A:$A,0))/INDEX('Segments Monthly'!$O:$O,MATCH($A$325,'Segments Monthly'!$A:$A,0))*100,"")</f>
        <v>30.8189637224194</v>
      </c>
    </row>
    <row r="123" customFormat="false" ht="15" hidden="false" customHeight="true" outlineLevel="0" collapsed="false">
      <c r="A123" s="7" t="n">
        <v>37653</v>
      </c>
      <c r="B123" s="8" t="n">
        <f aca="false">'Monthly Data'!B123</f>
        <v>19754</v>
      </c>
      <c r="C123" s="8" t="n">
        <v>14780</v>
      </c>
      <c r="D123" s="11" t="n">
        <v>91.8197</v>
      </c>
      <c r="E123" s="9" t="n">
        <v>0.736196</v>
      </c>
      <c r="F123" s="11" t="n">
        <f aca="false">B123/$B$325*100</f>
        <v>24.4886321374557</v>
      </c>
      <c r="G123" s="11" t="n">
        <f aca="false">C123/$C$325*100</f>
        <v>115.830721003135</v>
      </c>
      <c r="H123" s="11" t="n">
        <f aca="false">D123/$D$325*100</f>
        <v>92.7876608782822</v>
      </c>
      <c r="I123" s="8" t="n">
        <v>1398.1</v>
      </c>
      <c r="J123" s="11" t="n">
        <f aca="false">I123/$I$325*100</f>
        <v>134.02032208589</v>
      </c>
      <c r="K123" s="11" t="n">
        <f aca="false">'Monthly Data'!C123/'Monthly Data'!$C$325*100</f>
        <v>13.3412042502952</v>
      </c>
      <c r="L123" s="12" t="n">
        <f aca="false">IFERROR(INDEX('Segments Monthly'!$O:$O,MATCH($A123,'Segments Monthly'!$A:$A,0))/INDEX('Segments Monthly'!$O:$O,MATCH($A$325,'Segments Monthly'!$A:$A,0))*100,"")</f>
        <v>31.5056514557761</v>
      </c>
    </row>
    <row r="124" customFormat="false" ht="15" hidden="false" customHeight="true" outlineLevel="0" collapsed="false">
      <c r="A124" s="7" t="n">
        <v>37681</v>
      </c>
      <c r="B124" s="8" t="n">
        <f aca="false">'Monthly Data'!B124</f>
        <v>20723</v>
      </c>
      <c r="C124" s="8" t="n">
        <v>14721</v>
      </c>
      <c r="D124" s="11" t="n">
        <v>91.9555</v>
      </c>
      <c r="E124" s="9" t="n">
        <v>0.73725</v>
      </c>
      <c r="F124" s="11" t="n">
        <f aca="false">B124/$B$325*100</f>
        <v>25.6898817345598</v>
      </c>
      <c r="G124" s="11" t="n">
        <f aca="false">C124/$C$325*100</f>
        <v>115.368338557994</v>
      </c>
      <c r="H124" s="11" t="n">
        <f aca="false">D124/$D$325*100</f>
        <v>92.924892478334</v>
      </c>
      <c r="I124" s="8" t="n">
        <v>1389.4</v>
      </c>
      <c r="J124" s="11" t="n">
        <f aca="false">I124/$I$325*100</f>
        <v>133.186349693252</v>
      </c>
      <c r="K124" s="11" t="n">
        <f aca="false">'Monthly Data'!C124/'Monthly Data'!$C$325*100</f>
        <v>13.405602661801</v>
      </c>
      <c r="L124" s="12" t="n">
        <f aca="false">IFERROR(INDEX('Segments Monthly'!$O:$O,MATCH($A124,'Segments Monthly'!$A:$A,0))/INDEX('Segments Monthly'!$O:$O,MATCH($A$325,'Segments Monthly'!$A:$A,0))*100,"")</f>
        <v>31.7593770675352</v>
      </c>
    </row>
    <row r="125" customFormat="false" ht="15" hidden="false" customHeight="true" outlineLevel="0" collapsed="false">
      <c r="A125" s="7" t="n">
        <v>37712</v>
      </c>
      <c r="B125" s="8" t="n">
        <f aca="false">'Monthly Data'!B125</f>
        <v>20541</v>
      </c>
      <c r="C125" s="8" t="n">
        <v>14608</v>
      </c>
      <c r="D125" s="11" t="n">
        <v>91.3398</v>
      </c>
      <c r="E125" s="9" t="n">
        <v>0.732311</v>
      </c>
      <c r="F125" s="11" t="n">
        <f aca="false">B125/$B$325*100</f>
        <v>25.4642600352069</v>
      </c>
      <c r="G125" s="11" t="n">
        <f aca="false">C125/$C$325*100</f>
        <v>114.48275862069</v>
      </c>
      <c r="H125" s="11" t="n">
        <f aca="false">D125/$D$325*100</f>
        <v>92.3027017850213</v>
      </c>
      <c r="I125" s="8" t="n">
        <v>1376.3</v>
      </c>
      <c r="J125" s="11" t="n">
        <f aca="false">I125/$I$325*100</f>
        <v>131.930598159509</v>
      </c>
      <c r="K125" s="11" t="n">
        <f aca="false">'Monthly Data'!C125/'Monthly Data'!$C$325*100</f>
        <v>13.405602661801</v>
      </c>
      <c r="L125" s="12" t="n">
        <f aca="false">IFERROR(INDEX('Segments Monthly'!$O:$O,MATCH($A125,'Segments Monthly'!$A:$A,0))/INDEX('Segments Monthly'!$O:$O,MATCH($A$325,'Segments Monthly'!$A:$A,0))*100,"")</f>
        <v>32.0093088244139</v>
      </c>
    </row>
    <row r="126" customFormat="false" ht="15" hidden="false" customHeight="true" outlineLevel="0" collapsed="false">
      <c r="A126" s="7" t="n">
        <v>37742</v>
      </c>
      <c r="B126" s="8" t="n">
        <f aca="false">'Monthly Data'!B126</f>
        <v>22072</v>
      </c>
      <c r="C126" s="8" t="n">
        <v>14558</v>
      </c>
      <c r="D126" s="11" t="n">
        <v>91.396</v>
      </c>
      <c r="E126" s="9" t="n">
        <v>0.732797</v>
      </c>
      <c r="F126" s="11" t="n">
        <f aca="false">B126/$B$325*100</f>
        <v>27.3622096050381</v>
      </c>
      <c r="G126" s="11" t="n">
        <f aca="false">C126/$C$325*100</f>
        <v>114.090909090909</v>
      </c>
      <c r="H126" s="11" t="n">
        <f aca="false">D126/$D$325*100</f>
        <v>92.3594942439529</v>
      </c>
      <c r="I126" s="8" t="n">
        <v>1363.5</v>
      </c>
      <c r="J126" s="11" t="n">
        <f aca="false">I126/$I$325*100</f>
        <v>130.703604294479</v>
      </c>
      <c r="K126" s="11" t="n">
        <f aca="false">'Monthly Data'!C126/'Monthly Data'!$C$325*100</f>
        <v>12.9762799184287</v>
      </c>
      <c r="L126" s="12" t="n">
        <f aca="false">IFERROR(INDEX('Segments Monthly'!$O:$O,MATCH($A126,'Segments Monthly'!$A:$A,0))/INDEX('Segments Monthly'!$O:$O,MATCH($A$325,'Segments Monthly'!$A:$A,0))*100,"")</f>
        <v>32.6993277474218</v>
      </c>
    </row>
    <row r="127" customFormat="false" ht="15" hidden="false" customHeight="true" outlineLevel="0" collapsed="false">
      <c r="A127" s="7" t="n">
        <v>37773</v>
      </c>
      <c r="B127" s="8" t="n">
        <f aca="false">'Monthly Data'!B127</f>
        <v>22403</v>
      </c>
      <c r="C127" s="8" t="n">
        <v>14493</v>
      </c>
      <c r="D127" s="11" t="n">
        <v>91.8251</v>
      </c>
      <c r="E127" s="9" t="n">
        <v>0.736297</v>
      </c>
      <c r="F127" s="11" t="n">
        <f aca="false">B127/$B$325*100</f>
        <v>27.7725435747403</v>
      </c>
      <c r="G127" s="11" t="n">
        <f aca="false">C127/$C$325*100</f>
        <v>113.581504702194</v>
      </c>
      <c r="H127" s="11" t="n">
        <f aca="false">D127/$D$325*100</f>
        <v>92.7931178049412</v>
      </c>
      <c r="I127" s="8" t="n">
        <v>1353.6</v>
      </c>
      <c r="J127" s="11" t="n">
        <f aca="false">I127/$I$325*100</f>
        <v>129.754601226994</v>
      </c>
      <c r="K127" s="11" t="n">
        <f aca="false">'Monthly Data'!C127/'Monthly Data'!$C$325*100</f>
        <v>13.1480090157776</v>
      </c>
      <c r="L127" s="12" t="n">
        <f aca="false">IFERROR(INDEX('Segments Monthly'!$O:$O,MATCH($A127,'Segments Monthly'!$A:$A,0))/INDEX('Segments Monthly'!$O:$O,MATCH($A$325,'Segments Monthly'!$A:$A,0))*100,"")</f>
        <v>33.3678790037892</v>
      </c>
    </row>
    <row r="128" customFormat="false" ht="15" hidden="false" customHeight="true" outlineLevel="0" collapsed="false">
      <c r="A128" s="7" t="n">
        <v>37803</v>
      </c>
      <c r="B128" s="8" t="n">
        <f aca="false">'Monthly Data'!B128</f>
        <v>21444</v>
      </c>
      <c r="C128" s="8" t="n">
        <v>14403</v>
      </c>
      <c r="D128" s="11" t="n">
        <v>92.1799</v>
      </c>
      <c r="E128" s="9" t="n">
        <v>0.739182</v>
      </c>
      <c r="F128" s="11" t="n">
        <f aca="false">B128/$B$325*100</f>
        <v>26.5836907743039</v>
      </c>
      <c r="G128" s="11" t="n">
        <f aca="false">C128/$C$325*100</f>
        <v>112.876175548589</v>
      </c>
      <c r="H128" s="11" t="n">
        <f aca="false">D128/$D$325*100</f>
        <v>93.1516580972707</v>
      </c>
      <c r="I128" s="8" t="n">
        <v>1340.6</v>
      </c>
      <c r="J128" s="11" t="n">
        <f aca="false">I128/$I$325*100</f>
        <v>128.508435582822</v>
      </c>
      <c r="K128" s="11" t="n">
        <f aca="false">'Monthly Data'!C128/'Monthly Data'!$C$325*100</f>
        <v>12.8582161640013</v>
      </c>
      <c r="L128" s="12" t="n">
        <f aca="false">IFERROR(INDEX('Segments Monthly'!$O:$O,MATCH($A128,'Segments Monthly'!$A:$A,0))/INDEX('Segments Monthly'!$O:$O,MATCH($A$325,'Segments Monthly'!$A:$A,0))*100,"")</f>
        <v>34.3041283618412</v>
      </c>
    </row>
    <row r="129" customFormat="false" ht="15" hidden="false" customHeight="true" outlineLevel="0" collapsed="false">
      <c r="A129" s="7" t="n">
        <v>37834</v>
      </c>
      <c r="B129" s="8" t="n">
        <f aca="false">'Monthly Data'!B129</f>
        <v>21517</v>
      </c>
      <c r="C129" s="8" t="n">
        <v>14376</v>
      </c>
      <c r="D129" s="11" t="n">
        <v>91.8284</v>
      </c>
      <c r="E129" s="9" t="n">
        <v>0.736423</v>
      </c>
      <c r="F129" s="11" t="n">
        <f aca="false">B129/$B$325*100</f>
        <v>26.6741873899784</v>
      </c>
      <c r="G129" s="11" t="n">
        <f aca="false">C129/$C$325*100</f>
        <v>112.664576802508</v>
      </c>
      <c r="H129" s="11" t="n">
        <f aca="false">D129/$D$325*100</f>
        <v>92.7964525934549</v>
      </c>
      <c r="I129" s="8" t="n">
        <v>1333.3</v>
      </c>
      <c r="J129" s="11" t="n">
        <f aca="false">I129/$I$325*100</f>
        <v>127.808665644172</v>
      </c>
      <c r="K129" s="11" t="n">
        <f aca="false">'Monthly Data'!C129/'Monthly Data'!$C$325*100</f>
        <v>12.8260169582484</v>
      </c>
      <c r="L129" s="12" t="n">
        <f aca="false">IFERROR(INDEX('Segments Monthly'!$O:$O,MATCH($A129,'Segments Monthly'!$A:$A,0))/INDEX('Segments Monthly'!$O:$O,MATCH($A$325,'Segments Monthly'!$A:$A,0))*100,"")</f>
        <v>35.0857550002545</v>
      </c>
    </row>
    <row r="130" customFormat="false" ht="15" hidden="false" customHeight="true" outlineLevel="0" collapsed="false">
      <c r="A130" s="7" t="n">
        <v>37865</v>
      </c>
      <c r="B130" s="8" t="n">
        <f aca="false">'Monthly Data'!B130</f>
        <v>22317</v>
      </c>
      <c r="C130" s="8" t="n">
        <v>14346</v>
      </c>
      <c r="D130" s="11" t="n">
        <v>92.6407</v>
      </c>
      <c r="E130" s="9" t="n">
        <v>0.743034</v>
      </c>
      <c r="F130" s="11" t="n">
        <f aca="false">B130/$B$325*100</f>
        <v>27.6659311233977</v>
      </c>
      <c r="G130" s="11" t="n">
        <f aca="false">C130/$C$325*100</f>
        <v>112.42946708464</v>
      </c>
      <c r="H130" s="11" t="n">
        <f aca="false">D130/$D$325*100</f>
        <v>93.6173158388307</v>
      </c>
      <c r="I130" s="8" t="n">
        <v>1328.7</v>
      </c>
      <c r="J130" s="11" t="n">
        <f aca="false">I130/$I$325*100</f>
        <v>127.367714723926</v>
      </c>
      <c r="K130" s="11" t="n">
        <f aca="false">'Monthly Data'!C130/'Monthly Data'!$C$325*100</f>
        <v>15.391220349898</v>
      </c>
      <c r="L130" s="12" t="n">
        <f aca="false">IFERROR(INDEX('Segments Monthly'!$O:$O,MATCH($A130,'Segments Monthly'!$A:$A,0))/INDEX('Segments Monthly'!$O:$O,MATCH($A$325,'Segments Monthly'!$A:$A,0))*100,"")</f>
        <v>35.7553241201264</v>
      </c>
    </row>
    <row r="131" customFormat="false" ht="15" hidden="false" customHeight="true" outlineLevel="0" collapsed="false">
      <c r="A131" s="7" t="n">
        <v>37895</v>
      </c>
      <c r="B131" s="8" t="n">
        <f aca="false">'Monthly Data'!B131</f>
        <v>22797</v>
      </c>
      <c r="C131" s="8" t="n">
        <v>14334</v>
      </c>
      <c r="D131" s="11" t="n">
        <v>92.7097</v>
      </c>
      <c r="E131" s="9" t="n">
        <v>0.743747</v>
      </c>
      <c r="F131" s="11" t="n">
        <f aca="false">B131/$B$325*100</f>
        <v>28.2609773634493</v>
      </c>
      <c r="G131" s="11" t="n">
        <f aca="false">C131/$C$325*100</f>
        <v>112.335423197492</v>
      </c>
      <c r="H131" s="11" t="n">
        <f aca="false">D131/$D$325*100</f>
        <v>93.6870432350278</v>
      </c>
      <c r="I131" s="8" t="n">
        <v>1325.1</v>
      </c>
      <c r="J131" s="11" t="n">
        <f aca="false">I131/$I$325*100</f>
        <v>127.022622699386</v>
      </c>
      <c r="K131" s="11" t="n">
        <f aca="false">'Monthly Data'!C131/'Monthly Data'!$C$325*100</f>
        <v>23.258559622196</v>
      </c>
      <c r="L131" s="12" t="n">
        <f aca="false">IFERROR(INDEX('Segments Monthly'!$O:$O,MATCH($A131,'Segments Monthly'!$A:$A,0))/INDEX('Segments Monthly'!$O:$O,MATCH($A$325,'Segments Monthly'!$A:$A,0))*100,"")</f>
        <v>36.5304734453292</v>
      </c>
    </row>
    <row r="132" customFormat="false" ht="15" hidden="false" customHeight="true" outlineLevel="0" collapsed="false">
      <c r="A132" s="7" t="n">
        <v>37926</v>
      </c>
      <c r="B132" s="8" t="n">
        <f aca="false">'Monthly Data'!B132</f>
        <v>21941</v>
      </c>
      <c r="C132" s="8" t="n">
        <v>14316</v>
      </c>
      <c r="D132" s="11" t="n">
        <v>93.5573</v>
      </c>
      <c r="E132" s="9" t="n">
        <v>0.750747</v>
      </c>
      <c r="F132" s="11" t="n">
        <f aca="false">B132/$B$325*100</f>
        <v>27.1998115686907</v>
      </c>
      <c r="G132" s="11" t="n">
        <f aca="false">C132/$C$325*100</f>
        <v>112.194357366771</v>
      </c>
      <c r="H132" s="11" t="n">
        <f aca="false">D132/$D$325*100</f>
        <v>94.5435786120812</v>
      </c>
      <c r="I132" s="8" t="n">
        <v>1322.9</v>
      </c>
      <c r="J132" s="11" t="n">
        <f aca="false">I132/$I$325*100</f>
        <v>126.811733128834</v>
      </c>
      <c r="K132" s="11" t="n">
        <f aca="false">'Monthly Data'!C132/'Monthly Data'!$C$325*100</f>
        <v>20.0279059783192</v>
      </c>
      <c r="L132" s="12" t="n">
        <f aca="false">IFERROR(INDEX('Segments Monthly'!$O:$O,MATCH($A132,'Segments Monthly'!$A:$A,0))/INDEX('Segments Monthly'!$O:$O,MATCH($A$325,'Segments Monthly'!$A:$A,0))*100,"")</f>
        <v>37.1114884403092</v>
      </c>
    </row>
    <row r="133" customFormat="false" ht="15" hidden="false" customHeight="true" outlineLevel="0" collapsed="false">
      <c r="A133" s="7" t="n">
        <v>37956</v>
      </c>
      <c r="B133" s="8" t="n">
        <f aca="false">'Monthly Data'!B133</f>
        <v>21392</v>
      </c>
      <c r="C133" s="8" t="n">
        <v>14299</v>
      </c>
      <c r="D133" s="11" t="n">
        <v>93.4535</v>
      </c>
      <c r="E133" s="9" t="n">
        <v>0.750148</v>
      </c>
      <c r="F133" s="11" t="n">
        <f aca="false">B133/$B$325*100</f>
        <v>26.5192274316317</v>
      </c>
      <c r="G133" s="11" t="n">
        <f aca="false">C133/$C$325*100</f>
        <v>112.061128526646</v>
      </c>
      <c r="H133" s="11" t="n">
        <f aca="false">D133/$D$325*100</f>
        <v>94.4386843551934</v>
      </c>
      <c r="I133" s="8" t="n">
        <v>1318.8</v>
      </c>
      <c r="J133" s="11" t="n">
        <f aca="false">I133/$I$325*100</f>
        <v>126.418711656442</v>
      </c>
      <c r="K133" s="11" t="n">
        <f aca="false">'Monthly Data'!C133/'Monthly Data'!$C$325*100</f>
        <v>19.2443919716647</v>
      </c>
      <c r="L133" s="12" t="n">
        <f aca="false">IFERROR(INDEX('Segments Monthly'!$O:$O,MATCH($A133,'Segments Monthly'!$A:$A,0))/INDEX('Segments Monthly'!$O:$O,MATCH($A$325,'Segments Monthly'!$A:$A,0))*100,"")</f>
        <v>37.4578396309782</v>
      </c>
    </row>
    <row r="134" customFormat="false" ht="15" hidden="false" customHeight="true" outlineLevel="0" collapsed="false">
      <c r="A134" s="7" t="n">
        <v>37987</v>
      </c>
      <c r="B134" s="8" t="n">
        <f aca="false">'Monthly Data'!B134</f>
        <v>21253</v>
      </c>
      <c r="C134" s="8" t="n">
        <v>14291</v>
      </c>
      <c r="D134" s="11" t="n">
        <v>93.362</v>
      </c>
      <c r="E134" s="9" t="n">
        <v>0.749678</v>
      </c>
      <c r="F134" s="11" t="n">
        <f aca="false">B134/$B$325*100</f>
        <v>26.3469119579501</v>
      </c>
      <c r="G134" s="11" t="n">
        <f aca="false">C134/$C$325*100</f>
        <v>111.998432601881</v>
      </c>
      <c r="H134" s="11" t="n">
        <f aca="false">D134/$D$325*100</f>
        <v>94.3462197645841</v>
      </c>
      <c r="I134" s="8" t="n">
        <v>1319</v>
      </c>
      <c r="J134" s="11" t="n">
        <f aca="false">I134/$I$325*100</f>
        <v>126.437883435583</v>
      </c>
      <c r="K134" s="11" t="n">
        <f aca="false">'Monthly Data'!C134/'Monthly Data'!$C$325*100</f>
        <v>16.2927981109799</v>
      </c>
      <c r="L134" s="12" t="n">
        <f aca="false">IFERROR(INDEX('Segments Monthly'!$O:$O,MATCH($A134,'Segments Monthly'!$A:$A,0))/INDEX('Segments Monthly'!$O:$O,MATCH($A$325,'Segments Monthly'!$A:$A,0))*100,"")</f>
        <v>38.0779961043588</v>
      </c>
    </row>
    <row r="135" customFormat="false" ht="15" hidden="false" customHeight="true" outlineLevel="0" collapsed="false">
      <c r="A135" s="7" t="n">
        <v>38018</v>
      </c>
      <c r="B135" s="8" t="n">
        <f aca="false">'Monthly Data'!B135</f>
        <v>22116</v>
      </c>
      <c r="C135" s="8" t="n">
        <v>14279</v>
      </c>
      <c r="D135" s="11" t="n">
        <v>94.046</v>
      </c>
      <c r="E135" s="9" t="n">
        <v>0.755466</v>
      </c>
      <c r="F135" s="11" t="n">
        <f aca="false">B135/$B$325*100</f>
        <v>27.4167555103761</v>
      </c>
      <c r="G135" s="11" t="n">
        <f aca="false">C135/$C$325*100</f>
        <v>111.904388714734</v>
      </c>
      <c r="H135" s="11" t="n">
        <f aca="false">D135/$D$325*100</f>
        <v>95.0374304747122</v>
      </c>
      <c r="I135" s="8" t="n">
        <v>1318.6</v>
      </c>
      <c r="J135" s="11" t="n">
        <f aca="false">I135/$I$325*100</f>
        <v>126.399539877301</v>
      </c>
      <c r="K135" s="11" t="n">
        <f aca="false">'Monthly Data'!C135/'Monthly Data'!$C$325*100</f>
        <v>21.6485993345497</v>
      </c>
      <c r="L135" s="12" t="n">
        <f aca="false">IFERROR(INDEX('Segments Monthly'!$O:$O,MATCH($A135,'Segments Monthly'!$A:$A,0))/INDEX('Segments Monthly'!$O:$O,MATCH($A$325,'Segments Monthly'!$A:$A,0))*100,"")</f>
        <v>38.6249589384609</v>
      </c>
    </row>
    <row r="136" customFormat="false" ht="15" hidden="false" customHeight="true" outlineLevel="0" collapsed="false">
      <c r="A136" s="7" t="n">
        <v>38047</v>
      </c>
      <c r="B136" s="8" t="n">
        <f aca="false">'Monthly Data'!B136</f>
        <v>21681</v>
      </c>
      <c r="C136" s="8" t="n">
        <v>14287</v>
      </c>
      <c r="D136" s="11" t="n">
        <v>93.9999</v>
      </c>
      <c r="E136" s="9" t="n">
        <v>0.755405</v>
      </c>
      <c r="F136" s="11" t="n">
        <f aca="false">B136/$B$325*100</f>
        <v>26.8774948553294</v>
      </c>
      <c r="G136" s="11" t="n">
        <f aca="false">C136/$C$325*100</f>
        <v>111.967084639498</v>
      </c>
      <c r="H136" s="11" t="n">
        <f aca="false">D136/$D$325*100</f>
        <v>94.9908444897167</v>
      </c>
      <c r="I136" s="8" t="n">
        <v>1320.3</v>
      </c>
      <c r="J136" s="11" t="n">
        <f aca="false">I136/$I$325*100</f>
        <v>126.5625</v>
      </c>
      <c r="K136" s="11" t="n">
        <f aca="false">'Monthly Data'!C136/'Monthly Data'!$C$325*100</f>
        <v>26.2745518943866</v>
      </c>
      <c r="L136" s="12" t="n">
        <f aca="false">IFERROR(INDEX('Segments Monthly'!$O:$O,MATCH($A136,'Segments Monthly'!$A:$A,0))/INDEX('Segments Monthly'!$O:$O,MATCH($A$325,'Segments Monthly'!$A:$A,0))*100,"")</f>
        <v>38.982136495496</v>
      </c>
    </row>
    <row r="137" customFormat="false" ht="15" hidden="false" customHeight="true" outlineLevel="0" collapsed="false">
      <c r="A137" s="7" t="n">
        <v>38078</v>
      </c>
      <c r="B137" s="8" t="n">
        <f aca="false">'Monthly Data'!B137</f>
        <v>21351</v>
      </c>
      <c r="C137" s="8" t="n">
        <v>14315</v>
      </c>
      <c r="D137" s="11" t="n">
        <v>94.2717</v>
      </c>
      <c r="E137" s="9" t="n">
        <v>0.75789</v>
      </c>
      <c r="F137" s="11" t="n">
        <f aca="false">B137/$B$325*100</f>
        <v>26.4684005652939</v>
      </c>
      <c r="G137" s="11" t="n">
        <f aca="false">C137/$C$325*100</f>
        <v>112.186520376176</v>
      </c>
      <c r="H137" s="11" t="n">
        <f aca="false">D137/$D$325*100</f>
        <v>95.265509798215</v>
      </c>
      <c r="I137" s="8" t="n">
        <v>1320.8</v>
      </c>
      <c r="J137" s="11" t="n">
        <f aca="false">I137/$I$325*100</f>
        <v>126.610429447853</v>
      </c>
      <c r="K137" s="11" t="n">
        <f aca="false">'Monthly Data'!C137/'Monthly Data'!$C$325*100</f>
        <v>25.694966190834</v>
      </c>
      <c r="L137" s="12" t="n">
        <f aca="false">IFERROR(INDEX('Segments Monthly'!$O:$O,MATCH($A137,'Segments Monthly'!$A:$A,0))/INDEX('Segments Monthly'!$O:$O,MATCH($A$325,'Segments Monthly'!$A:$A,0))*100,"")</f>
        <v>39.0796663258366</v>
      </c>
    </row>
    <row r="138" customFormat="false" ht="15" hidden="false" customHeight="true" outlineLevel="0" collapsed="false">
      <c r="A138" s="7" t="n">
        <v>38108</v>
      </c>
      <c r="B138" s="8" t="n">
        <f aca="false">'Monthly Data'!B138</f>
        <v>22122</v>
      </c>
      <c r="C138" s="8" t="n">
        <v>14342</v>
      </c>
      <c r="D138" s="11" t="n">
        <v>94.9474</v>
      </c>
      <c r="E138" s="9" t="n">
        <v>0.763573</v>
      </c>
      <c r="F138" s="11" t="n">
        <f aca="false">B138/$B$325*100</f>
        <v>27.4241935883768</v>
      </c>
      <c r="G138" s="11" t="n">
        <f aca="false">C138/$C$325*100</f>
        <v>112.398119122257</v>
      </c>
      <c r="H138" s="11" t="n">
        <f aca="false">D138/$D$325*100</f>
        <v>95.9483330099599</v>
      </c>
      <c r="I138" s="8" t="n">
        <v>1325.4</v>
      </c>
      <c r="J138" s="11" t="n">
        <f aca="false">I138/$I$325*100</f>
        <v>127.051380368098</v>
      </c>
      <c r="K138" s="11" t="n">
        <f aca="false">'Monthly Data'!C138/'Monthly Data'!$C$325*100</f>
        <v>27.6161854674251</v>
      </c>
      <c r="L138" s="12" t="n">
        <f aca="false">IFERROR(INDEX('Segments Monthly'!$O:$O,MATCH($A138,'Segments Monthly'!$A:$A,0))/INDEX('Segments Monthly'!$O:$O,MATCH($A$325,'Segments Monthly'!$A:$A,0))*100,"")</f>
        <v>39.5718495967872</v>
      </c>
    </row>
    <row r="139" customFormat="false" ht="15" hidden="false" customHeight="true" outlineLevel="0" collapsed="false">
      <c r="A139" s="7" t="n">
        <v>38139</v>
      </c>
      <c r="B139" s="8" t="n">
        <f aca="false">'Monthly Data'!B139</f>
        <v>20483</v>
      </c>
      <c r="C139" s="8" t="n">
        <v>14334</v>
      </c>
      <c r="D139" s="11" t="n">
        <v>94.2172</v>
      </c>
      <c r="E139" s="9" t="n">
        <v>0.75786</v>
      </c>
      <c r="F139" s="11" t="n">
        <f aca="false">B139/$B$325*100</f>
        <v>25.392358614534</v>
      </c>
      <c r="G139" s="11" t="n">
        <f aca="false">C139/$C$325*100</f>
        <v>112.335423197492</v>
      </c>
      <c r="H139" s="11" t="n">
        <f aca="false">D139/$D$325*100</f>
        <v>95.210435260639</v>
      </c>
      <c r="I139" s="8" t="n">
        <v>1324.1</v>
      </c>
      <c r="J139" s="11" t="n">
        <f aca="false">I139/$I$325*100</f>
        <v>126.926763803681</v>
      </c>
      <c r="K139" s="11" t="n">
        <f aca="false">'Monthly Data'!C139/'Monthly Data'!$C$325*100</f>
        <v>27.5195878501664</v>
      </c>
      <c r="L139" s="12" t="n">
        <f aca="false">IFERROR(INDEX('Segments Monthly'!$O:$O,MATCH($A139,'Segments Monthly'!$A:$A,0))/INDEX('Segments Monthly'!$O:$O,MATCH($A$325,'Segments Monthly'!$A:$A,0))*100,"")</f>
        <v>39.7665391252851</v>
      </c>
    </row>
    <row r="140" customFormat="false" ht="15" hidden="false" customHeight="true" outlineLevel="0" collapsed="false">
      <c r="A140" s="7" t="n">
        <v>38169</v>
      </c>
      <c r="B140" s="8" t="n">
        <f aca="false">'Monthly Data'!B140</f>
        <v>21973</v>
      </c>
      <c r="C140" s="8" t="n">
        <v>14331</v>
      </c>
      <c r="D140" s="11" t="n">
        <v>95.0506</v>
      </c>
      <c r="E140" s="9" t="n">
        <v>0.764606</v>
      </c>
      <c r="F140" s="11" t="n">
        <f aca="false">B140/$B$325*100</f>
        <v>27.2394813180274</v>
      </c>
      <c r="G140" s="11" t="n">
        <f aca="false">C140/$C$325*100</f>
        <v>112.311912225705</v>
      </c>
      <c r="H140" s="11" t="n">
        <f aca="false">D140/$D$325*100</f>
        <v>96.0526209416634</v>
      </c>
      <c r="I140" s="8" t="n">
        <v>1328.2</v>
      </c>
      <c r="J140" s="11" t="n">
        <f aca="false">I140/$I$325*100</f>
        <v>127.319785276074</v>
      </c>
      <c r="K140" s="11" t="n">
        <f aca="false">'Monthly Data'!C140/'Monthly Data'!$C$325*100</f>
        <v>29.0758827948911</v>
      </c>
      <c r="L140" s="12" t="n">
        <f aca="false">IFERROR(INDEX('Segments Monthly'!$O:$O,MATCH($A140,'Segments Monthly'!$A:$A,0))/INDEX('Segments Monthly'!$O:$O,MATCH($A$325,'Segments Monthly'!$A:$A,0))*100,"")</f>
        <v>40.2308699494307</v>
      </c>
    </row>
    <row r="141" customFormat="false" ht="15" hidden="false" customHeight="true" outlineLevel="0" collapsed="false">
      <c r="A141" s="7" t="n">
        <v>38200</v>
      </c>
      <c r="B141" s="8" t="n">
        <f aca="false">'Monthly Data'!B141</f>
        <v>22525</v>
      </c>
      <c r="C141" s="8" t="n">
        <v>14345</v>
      </c>
      <c r="D141" s="11" t="n">
        <v>95.4605</v>
      </c>
      <c r="E141" s="9" t="n">
        <v>0.767794</v>
      </c>
      <c r="F141" s="11" t="n">
        <f aca="false">B141/$B$325*100</f>
        <v>27.9237844940867</v>
      </c>
      <c r="G141" s="11" t="n">
        <f aca="false">C141/$C$325*100</f>
        <v>112.421630094044</v>
      </c>
      <c r="H141" s="11" t="n">
        <f aca="false">D141/$D$325*100</f>
        <v>96.4668420967533</v>
      </c>
      <c r="I141" s="8" t="n">
        <v>1328.4</v>
      </c>
      <c r="J141" s="11" t="n">
        <f aca="false">I141/$I$325*100</f>
        <v>127.338957055215</v>
      </c>
      <c r="K141" s="11" t="n">
        <f aca="false">'Monthly Data'!C141/'Monthly Data'!$C$325*100</f>
        <v>30.814639905549</v>
      </c>
      <c r="L141" s="12" t="n">
        <f aca="false">IFERROR(INDEX('Segments Monthly'!$O:$O,MATCH($A141,'Segments Monthly'!$A:$A,0))/INDEX('Segments Monthly'!$O:$O,MATCH($A$325,'Segments Monthly'!$A:$A,0))*100,"")</f>
        <v>40.5153165324166</v>
      </c>
    </row>
    <row r="142" customFormat="false" ht="15" hidden="false" customHeight="true" outlineLevel="0" collapsed="false">
      <c r="A142" s="7" t="n">
        <v>38231</v>
      </c>
      <c r="B142" s="8" t="n">
        <f aca="false">'Monthly Data'!B142</f>
        <v>23193</v>
      </c>
      <c r="C142" s="8" t="n">
        <v>14332</v>
      </c>
      <c r="D142" s="11" t="n">
        <v>95.5578</v>
      </c>
      <c r="E142" s="9" t="n">
        <v>0.768286</v>
      </c>
      <c r="F142" s="11" t="n">
        <f aca="false">B142/$B$325*100</f>
        <v>28.7518905114918</v>
      </c>
      <c r="G142" s="11" t="n">
        <f aca="false">C142/$C$325*100</f>
        <v>112.319749216301</v>
      </c>
      <c r="H142" s="11" t="n">
        <f aca="false">D142/$D$325*100</f>
        <v>96.565167830811</v>
      </c>
      <c r="I142" s="8" t="n">
        <v>1327.4</v>
      </c>
      <c r="J142" s="11" t="n">
        <f aca="false">I142/$I$325*100</f>
        <v>127.243098159509</v>
      </c>
      <c r="K142" s="11" t="n">
        <f aca="false">'Monthly Data'!C142/'Monthly Data'!$C$325*100</f>
        <v>36.6319630782441</v>
      </c>
      <c r="L142" s="12" t="n">
        <f aca="false">IFERROR(INDEX('Segments Monthly'!$O:$O,MATCH($A142,'Segments Monthly'!$A:$A,0))/INDEX('Segments Monthly'!$O:$O,MATCH($A$325,'Segments Monthly'!$A:$A,0))*100,"")</f>
        <v>41.0332239901175</v>
      </c>
    </row>
    <row r="143" customFormat="false" ht="15" hidden="false" customHeight="true" outlineLevel="0" collapsed="false">
      <c r="A143" s="7" t="n">
        <v>38261</v>
      </c>
      <c r="B143" s="8" t="n">
        <f aca="false">'Monthly Data'!B143</f>
        <v>25459</v>
      </c>
      <c r="C143" s="8" t="n">
        <v>14332</v>
      </c>
      <c r="D143" s="11" t="n">
        <v>96.5274</v>
      </c>
      <c r="E143" s="9" t="n">
        <v>0.775592</v>
      </c>
      <c r="F143" s="11" t="n">
        <f aca="false">B143/$B$325*100</f>
        <v>31.561004636402</v>
      </c>
      <c r="G143" s="11" t="n">
        <f aca="false">C143/$C$325*100</f>
        <v>112.319749216301</v>
      </c>
      <c r="H143" s="11" t="n">
        <f aca="false">D143/$D$325*100</f>
        <v>97.5449893286768</v>
      </c>
      <c r="I143" s="8" t="n">
        <v>1324</v>
      </c>
      <c r="J143" s="11" t="n">
        <f aca="false">I143/$I$325*100</f>
        <v>126.91717791411</v>
      </c>
      <c r="K143" s="11" t="n">
        <f aca="false">'Monthly Data'!C143/'Monthly Data'!$C$325*100</f>
        <v>35.5049908768917</v>
      </c>
      <c r="L143" s="12" t="n">
        <f aca="false">IFERROR(INDEX('Segments Monthly'!$O:$O,MATCH($A143,'Segments Monthly'!$A:$A,0))/INDEX('Segments Monthly'!$O:$O,MATCH($A$325,'Segments Monthly'!$A:$A,0))*100,"")</f>
        <v>41.3504272713393</v>
      </c>
    </row>
    <row r="144" customFormat="false" ht="15" hidden="false" customHeight="true" outlineLevel="0" collapsed="false">
      <c r="A144" s="7" t="n">
        <v>38292</v>
      </c>
      <c r="B144" s="8" t="n">
        <f aca="false">'Monthly Data'!B144</f>
        <v>27525</v>
      </c>
      <c r="C144" s="8" t="n">
        <v>14306</v>
      </c>
      <c r="D144" s="11" t="n">
        <v>96.5183</v>
      </c>
      <c r="E144" s="9" t="n">
        <v>0.774826</v>
      </c>
      <c r="F144" s="11" t="n">
        <f aca="false">B144/$B$325*100</f>
        <v>34.1221828279573</v>
      </c>
      <c r="G144" s="11" t="n">
        <f aca="false">C144/$C$325*100</f>
        <v>112.115987460815</v>
      </c>
      <c r="H144" s="11" t="n">
        <f aca="false">D144/$D$325*100</f>
        <v>97.5357933967145</v>
      </c>
      <c r="I144" s="8" t="n">
        <v>1319</v>
      </c>
      <c r="J144" s="11" t="n">
        <f aca="false">I144/$I$325*100</f>
        <v>126.437883435583</v>
      </c>
      <c r="K144" s="11" t="n">
        <f aca="false">'Monthly Data'!C144/'Monthly Data'!$C$325*100</f>
        <v>35.9772458946013</v>
      </c>
      <c r="L144" s="12" t="n">
        <f aca="false">IFERROR(INDEX('Segments Monthly'!$O:$O,MATCH($A144,'Segments Monthly'!$A:$A,0))/INDEX('Segments Monthly'!$O:$O,MATCH($A$325,'Segments Monthly'!$A:$A,0))*100,"")</f>
        <v>41.3115633920764</v>
      </c>
    </row>
    <row r="145" customFormat="false" ht="15" hidden="false" customHeight="true" outlineLevel="0" collapsed="false">
      <c r="A145" s="7" t="n">
        <v>38322</v>
      </c>
      <c r="B145" s="8" t="n">
        <f aca="false">'Monthly Data'!B145</f>
        <v>28119</v>
      </c>
      <c r="C145" s="8" t="n">
        <v>14285</v>
      </c>
      <c r="D145" s="11" t="n">
        <v>97.33</v>
      </c>
      <c r="E145" s="9" t="n">
        <v>0.780452</v>
      </c>
      <c r="F145" s="11" t="n">
        <f aca="false">B145/$B$325*100</f>
        <v>34.8585525500211</v>
      </c>
      <c r="G145" s="11" t="n">
        <f aca="false">C145/$C$325*100</f>
        <v>111.951410658307</v>
      </c>
      <c r="H145" s="11" t="n">
        <f aca="false">D145/$D$325*100</f>
        <v>98.356050316906</v>
      </c>
      <c r="I145" s="8" t="n">
        <v>1314.8</v>
      </c>
      <c r="J145" s="11" t="n">
        <f aca="false">I145/$I$325*100</f>
        <v>126.03527607362</v>
      </c>
      <c r="K145" s="11" t="n">
        <f aca="false">'Monthly Data'!C145/'Monthly Data'!$C$325*100</f>
        <v>41.955565096061</v>
      </c>
      <c r="L145" s="12" t="n">
        <f aca="false">IFERROR(INDEX('Segments Monthly'!$O:$O,MATCH($A145,'Segments Monthly'!$A:$A,0))/INDEX('Segments Monthly'!$O:$O,MATCH($A$325,'Segments Monthly'!$A:$A,0))*100,"")</f>
        <v>42.1093833135158</v>
      </c>
    </row>
    <row r="146" customFormat="false" ht="15" hidden="false" customHeight="true" outlineLevel="0" collapsed="false">
      <c r="A146" s="7" t="n">
        <v>38353</v>
      </c>
      <c r="B146" s="8" t="n">
        <f aca="false">'Monthly Data'!B146</f>
        <v>27578</v>
      </c>
      <c r="C146" s="8" t="n">
        <v>14257</v>
      </c>
      <c r="D146" s="11" t="n">
        <v>97.9499</v>
      </c>
      <c r="E146" s="9" t="n">
        <v>0.78435</v>
      </c>
      <c r="F146" s="11" t="n">
        <f aca="false">B146/$B$325*100</f>
        <v>34.1878858502963</v>
      </c>
      <c r="G146" s="11" t="n">
        <f aca="false">C146/$C$325*100</f>
        <v>111.73197492163</v>
      </c>
      <c r="H146" s="11" t="n">
        <f aca="false">D146/$D$325*100</f>
        <v>98.9824852865089</v>
      </c>
      <c r="I146" s="8" t="n">
        <v>1318.9</v>
      </c>
      <c r="J146" s="11" t="n">
        <f aca="false">I146/$I$325*100</f>
        <v>126.428297546012</v>
      </c>
      <c r="K146" s="11" t="n">
        <f aca="false">'Monthly Data'!C146/'Monthly Data'!$C$325*100</f>
        <v>43.5547923151229</v>
      </c>
      <c r="L146" s="12" t="n">
        <f aca="false">IFERROR(INDEX('Segments Monthly'!$O:$O,MATCH($A146,'Segments Monthly'!$A:$A,0))/INDEX('Segments Monthly'!$O:$O,MATCH($A$325,'Segments Monthly'!$A:$A,0))*100,"")</f>
        <v>42.6722618315066</v>
      </c>
    </row>
    <row r="147" customFormat="false" ht="15" hidden="false" customHeight="true" outlineLevel="0" collapsed="false">
      <c r="A147" s="7" t="n">
        <v>38384</v>
      </c>
      <c r="B147" s="8" t="n">
        <f aca="false">'Monthly Data'!B147</f>
        <v>28016</v>
      </c>
      <c r="C147" s="8" t="n">
        <v>14272</v>
      </c>
      <c r="D147" s="11" t="n">
        <v>98.8565</v>
      </c>
      <c r="E147" s="9" t="n">
        <v>0.790327</v>
      </c>
      <c r="F147" s="11" t="n">
        <f aca="false">B147/$B$325*100</f>
        <v>34.7308655443433</v>
      </c>
      <c r="G147" s="11" t="n">
        <f aca="false">C147/$C$325*100</f>
        <v>111.849529780564</v>
      </c>
      <c r="H147" s="11" t="n">
        <f aca="false">D147/$D$325*100</f>
        <v>99.8986426400207</v>
      </c>
      <c r="I147" s="8" t="n">
        <v>1317.6</v>
      </c>
      <c r="J147" s="11" t="n">
        <f aca="false">I147/$I$325*100</f>
        <v>126.303680981595</v>
      </c>
      <c r="K147" s="11" t="n">
        <f aca="false">'Monthly Data'!C147/'Monthly Data'!$C$325*100</f>
        <v>47.63335837716</v>
      </c>
      <c r="L147" s="12" t="n">
        <f aca="false">IFERROR(INDEX('Segments Monthly'!$O:$O,MATCH($A147,'Segments Monthly'!$A:$A,0))/INDEX('Segments Monthly'!$O:$O,MATCH($A$325,'Segments Monthly'!$A:$A,0))*100,"")</f>
        <v>43.4004043694104</v>
      </c>
    </row>
    <row r="148" customFormat="false" ht="15" hidden="false" customHeight="true" outlineLevel="0" collapsed="false">
      <c r="A148" s="7" t="n">
        <v>38412</v>
      </c>
      <c r="B148" s="8" t="n">
        <f aca="false">'Monthly Data'!B148</f>
        <v>28650</v>
      </c>
      <c r="C148" s="8" t="n">
        <v>14268</v>
      </c>
      <c r="D148" s="11" t="n">
        <v>98.3855</v>
      </c>
      <c r="E148" s="9" t="n">
        <v>0.785127</v>
      </c>
      <c r="F148" s="11" t="n">
        <f aca="false">B148/$B$325*100</f>
        <v>35.5168224530781</v>
      </c>
      <c r="G148" s="11" t="n">
        <f aca="false">C148/$C$325*100</f>
        <v>111.818181818182</v>
      </c>
      <c r="H148" s="11" t="n">
        <f aca="false">D148/$D$325*100</f>
        <v>99.4226773703273</v>
      </c>
      <c r="I148" s="8" t="n">
        <v>1314.8</v>
      </c>
      <c r="J148" s="11" t="n">
        <f aca="false">I148/$I$325*100</f>
        <v>126.03527607362</v>
      </c>
      <c r="K148" s="11" t="n">
        <f aca="false">'Monthly Data'!C148/'Monthly Data'!$C$325*100</f>
        <v>44.6495653107223</v>
      </c>
      <c r="L148" s="12" t="n">
        <f aca="false">IFERROR(INDEX('Segments Monthly'!$O:$O,MATCH($A148,'Segments Monthly'!$A:$A,0))/INDEX('Segments Monthly'!$O:$O,MATCH($A$325,'Segments Monthly'!$A:$A,0))*100,"")</f>
        <v>43.7153868575315</v>
      </c>
    </row>
    <row r="149" customFormat="false" ht="15" hidden="false" customHeight="true" outlineLevel="0" collapsed="false">
      <c r="A149" s="7" t="n">
        <v>38443</v>
      </c>
      <c r="B149" s="8" t="n">
        <f aca="false">'Monthly Data'!B149</f>
        <v>27939</v>
      </c>
      <c r="C149" s="8" t="n">
        <v>14249</v>
      </c>
      <c r="D149" s="11" t="n">
        <v>98.811</v>
      </c>
      <c r="E149" s="9" t="n">
        <v>0.786962</v>
      </c>
      <c r="F149" s="11" t="n">
        <f aca="false">B149/$B$325*100</f>
        <v>34.6354102100017</v>
      </c>
      <c r="G149" s="11" t="n">
        <f aca="false">C149/$C$325*100</f>
        <v>111.669278996865</v>
      </c>
      <c r="H149" s="11" t="n">
        <f aca="false">D149/$D$325*100</f>
        <v>99.8526629802095</v>
      </c>
      <c r="I149" s="8" t="n">
        <v>1314.5</v>
      </c>
      <c r="J149" s="11" t="n">
        <f aca="false">I149/$I$325*100</f>
        <v>126.006518404908</v>
      </c>
      <c r="K149" s="11" t="n">
        <f aca="false">'Monthly Data'!C149/'Monthly Data'!$C$325*100</f>
        <v>44.080712675754</v>
      </c>
      <c r="L149" s="12" t="n">
        <f aca="false">IFERROR(INDEX('Segments Monthly'!$O:$O,MATCH($A149,'Segments Monthly'!$A:$A,0))/INDEX('Segments Monthly'!$O:$O,MATCH($A$325,'Segments Monthly'!$A:$A,0))*100,"")</f>
        <v>44.4502843077834</v>
      </c>
    </row>
    <row r="150" customFormat="false" ht="15" hidden="false" customHeight="true" outlineLevel="0" collapsed="false">
      <c r="A150" s="7" t="n">
        <v>38473</v>
      </c>
      <c r="B150" s="8" t="n">
        <f aca="false">'Monthly Data'!B150</f>
        <v>27051</v>
      </c>
      <c r="C150" s="8" t="n">
        <v>14255</v>
      </c>
      <c r="D150" s="11" t="n">
        <v>99.0631</v>
      </c>
      <c r="E150" s="9" t="n">
        <v>0.787294</v>
      </c>
      <c r="F150" s="11" t="n">
        <f aca="false">B150/$B$325*100</f>
        <v>33.5345746659063</v>
      </c>
      <c r="G150" s="11" t="n">
        <f aca="false">C150/$C$325*100</f>
        <v>111.716300940439</v>
      </c>
      <c r="H150" s="11" t="n">
        <f aca="false">D150/$D$325*100</f>
        <v>100.107420611823</v>
      </c>
      <c r="I150" s="8" t="n">
        <v>1314.5</v>
      </c>
      <c r="J150" s="11" t="n">
        <f aca="false">I150/$I$325*100</f>
        <v>126.006518404908</v>
      </c>
      <c r="K150" s="11" t="n">
        <f aca="false">'Monthly Data'!C150/'Monthly Data'!$C$325*100</f>
        <v>42.7390791027155</v>
      </c>
      <c r="L150" s="12" t="n">
        <f aca="false">IFERROR(INDEX('Segments Monthly'!$O:$O,MATCH($A150,'Segments Monthly'!$A:$A,0))/INDEX('Segments Monthly'!$O:$O,MATCH($A$325,'Segments Monthly'!$A:$A,0))*100,"")</f>
        <v>44.6671817672886</v>
      </c>
    </row>
    <row r="151" customFormat="false" ht="15" hidden="false" customHeight="true" outlineLevel="0" collapsed="false">
      <c r="A151" s="7" t="n">
        <v>38504</v>
      </c>
      <c r="B151" s="8" t="n">
        <f aca="false">'Monthly Data'!B151</f>
        <v>27548</v>
      </c>
      <c r="C151" s="8" t="n">
        <v>14227</v>
      </c>
      <c r="D151" s="11" t="n">
        <v>99.3453</v>
      </c>
      <c r="E151" s="9" t="n">
        <v>0.787768</v>
      </c>
      <c r="F151" s="11" t="n">
        <f aca="false">B151/$B$325*100</f>
        <v>34.1506954602931</v>
      </c>
      <c r="G151" s="11" t="n">
        <f aca="false">C151/$C$325*100</f>
        <v>111.496865203762</v>
      </c>
      <c r="H151" s="11" t="n">
        <f aca="false">D151/$D$325*100</f>
        <v>100.392595556849</v>
      </c>
      <c r="I151" s="8" t="n">
        <v>1315.6</v>
      </c>
      <c r="J151" s="11" t="n">
        <f aca="false">I151/$I$325*100</f>
        <v>126.111963190184</v>
      </c>
      <c r="K151" s="11" t="n">
        <f aca="false">'Monthly Data'!C151/'Monthly Data'!$C$325*100</f>
        <v>46.3883224213803</v>
      </c>
      <c r="L151" s="12" t="n">
        <f aca="false">IFERROR(INDEX('Segments Monthly'!$O:$O,MATCH($A151,'Segments Monthly'!$A:$A,0))/INDEX('Segments Monthly'!$O:$O,MATCH($A$325,'Segments Monthly'!$A:$A,0))*100,"")</f>
        <v>44.7924715113885</v>
      </c>
    </row>
    <row r="152" customFormat="false" ht="15" hidden="false" customHeight="true" outlineLevel="0" collapsed="false">
      <c r="A152" s="7" t="n">
        <v>38534</v>
      </c>
      <c r="B152" s="8" t="n">
        <f aca="false">'Monthly Data'!B152</f>
        <v>27589</v>
      </c>
      <c r="C152" s="8" t="n">
        <v>14225</v>
      </c>
      <c r="D152" s="11" t="n">
        <v>98.995</v>
      </c>
      <c r="E152" s="9" t="n">
        <v>0.783186</v>
      </c>
      <c r="F152" s="11" t="n">
        <f aca="false">B152/$B$325*100</f>
        <v>34.2015223266308</v>
      </c>
      <c r="G152" s="11" t="n">
        <f aca="false">C152/$C$325*100</f>
        <v>111.481191222571</v>
      </c>
      <c r="H152" s="11" t="n">
        <f aca="false">D152/$D$325*100</f>
        <v>100.038602703402</v>
      </c>
      <c r="I152" s="8" t="n">
        <v>1317.8</v>
      </c>
      <c r="J152" s="11" t="n">
        <f aca="false">I152/$I$325*100</f>
        <v>126.322852760736</v>
      </c>
      <c r="K152" s="11" t="n">
        <f aca="false">'Monthly Data'!C152/'Monthly Data'!$C$325*100</f>
        <v>42.5458838681979</v>
      </c>
      <c r="L152" s="12" t="n">
        <f aca="false">IFERROR(INDEX('Segments Monthly'!$O:$O,MATCH($A152,'Segments Monthly'!$A:$A,0))/INDEX('Segments Monthly'!$O:$O,MATCH($A$325,'Segments Monthly'!$A:$A,0))*100,"")</f>
        <v>45.3870888641106</v>
      </c>
    </row>
    <row r="153" customFormat="false" ht="15" hidden="false" customHeight="true" outlineLevel="0" collapsed="false">
      <c r="A153" s="7" t="n">
        <v>38565</v>
      </c>
      <c r="B153" s="8" t="n">
        <f aca="false">'Monthly Data'!B153</f>
        <v>29024</v>
      </c>
      <c r="C153" s="8" t="n">
        <v>14200</v>
      </c>
      <c r="D153" s="11" t="n">
        <v>99.5311</v>
      </c>
      <c r="E153" s="9" t="n">
        <v>0.785603</v>
      </c>
      <c r="F153" s="11" t="n">
        <f aca="false">B153/$B$325*100</f>
        <v>35.9804626484516</v>
      </c>
      <c r="G153" s="11" t="n">
        <f aca="false">C153/$C$325*100</f>
        <v>111.28526645768</v>
      </c>
      <c r="H153" s="11" t="n">
        <f aca="false">D153/$D$325*100</f>
        <v>100.580354255594</v>
      </c>
      <c r="I153" s="8" t="n">
        <v>1316</v>
      </c>
      <c r="J153" s="11" t="n">
        <f aca="false">I153/$I$325*100</f>
        <v>126.150306748466</v>
      </c>
      <c r="K153" s="11" t="n">
        <f aca="false">'Monthly Data'!C153/'Monthly Data'!$C$325*100</f>
        <v>40.80712675754</v>
      </c>
      <c r="L153" s="12" t="n">
        <f aca="false">IFERROR(INDEX('Segments Monthly'!$O:$O,MATCH($A153,'Segments Monthly'!$A:$A,0))/INDEX('Segments Monthly'!$O:$O,MATCH($A$325,'Segments Monthly'!$A:$A,0))*100,"")</f>
        <v>46.1286486936647</v>
      </c>
    </row>
    <row r="154" customFormat="false" ht="15" hidden="false" customHeight="true" outlineLevel="0" collapsed="false">
      <c r="A154" s="7" t="n">
        <v>38596</v>
      </c>
      <c r="B154" s="8" t="n">
        <f aca="false">'Monthly Data'!B154</f>
        <v>29048</v>
      </c>
      <c r="C154" s="8" t="n">
        <v>14173</v>
      </c>
      <c r="D154" s="11" t="n">
        <v>98.3893</v>
      </c>
      <c r="E154" s="9" t="n">
        <v>0.7748</v>
      </c>
      <c r="F154" s="11" t="n">
        <f aca="false">B154/$B$325*100</f>
        <v>36.0102149604542</v>
      </c>
      <c r="G154" s="11" t="n">
        <f aca="false">C154/$C$325*100</f>
        <v>111.073667711599</v>
      </c>
      <c r="H154" s="11" t="n">
        <f aca="false">D154/$D$325*100</f>
        <v>99.426517429828</v>
      </c>
      <c r="I154" s="8" t="n">
        <v>1314.3</v>
      </c>
      <c r="J154" s="11" t="n">
        <f aca="false">I154/$I$325*100</f>
        <v>125.987346625767</v>
      </c>
      <c r="K154" s="11" t="n">
        <f aca="false">'Monthly Data'!C154/'Monthly Data'!$C$325*100</f>
        <v>40.8822582376301</v>
      </c>
      <c r="L154" s="12" t="n">
        <f aca="false">IFERROR(INDEX('Segments Monthly'!$O:$O,MATCH($A154,'Segments Monthly'!$A:$A,0))/INDEX('Segments Monthly'!$O:$O,MATCH($A$325,'Segments Monthly'!$A:$A,0))*100,"")</f>
        <v>46.9855972314113</v>
      </c>
    </row>
    <row r="155" customFormat="false" ht="15" hidden="false" customHeight="true" outlineLevel="0" collapsed="false">
      <c r="A155" s="7" t="n">
        <v>38626</v>
      </c>
      <c r="B155" s="8" t="n">
        <f aca="false">'Monthly Data'!B155</f>
        <v>29294</v>
      </c>
      <c r="C155" s="8" t="n">
        <v>14189</v>
      </c>
      <c r="D155" s="11" t="n">
        <v>99.8738</v>
      </c>
      <c r="E155" s="9" t="n">
        <v>0.784707</v>
      </c>
      <c r="F155" s="11" t="n">
        <f aca="false">B155/$B$325*100</f>
        <v>36.3151761584807</v>
      </c>
      <c r="G155" s="11" t="n">
        <f aca="false">C155/$C$325*100</f>
        <v>111.199059561129</v>
      </c>
      <c r="H155" s="11" t="n">
        <f aca="false">D155/$D$325*100</f>
        <v>100.92666699004</v>
      </c>
      <c r="I155" s="8" t="n">
        <v>1314.2</v>
      </c>
      <c r="J155" s="11" t="n">
        <f aca="false">I155/$I$325*100</f>
        <v>125.977760736196</v>
      </c>
      <c r="K155" s="11" t="n">
        <f aca="false">'Monthly Data'!C155/'Monthly Data'!$C$325*100</f>
        <v>42.1380272619942</v>
      </c>
      <c r="L155" s="12" t="n">
        <f aca="false">IFERROR(INDEX('Segments Monthly'!$O:$O,MATCH($A155,'Segments Monthly'!$A:$A,0))/INDEX('Segments Monthly'!$O:$O,MATCH($A$325,'Segments Monthly'!$A:$A,0))*100,"")</f>
        <v>47.8113621327016</v>
      </c>
    </row>
    <row r="156" customFormat="false" ht="15" hidden="false" customHeight="true" outlineLevel="0" collapsed="false">
      <c r="A156" s="7" t="n">
        <v>38657</v>
      </c>
      <c r="B156" s="8" t="n">
        <f aca="false">'Monthly Data'!B156</f>
        <v>29590</v>
      </c>
      <c r="C156" s="8" t="n">
        <v>14184</v>
      </c>
      <c r="D156" s="11" t="n">
        <v>100.8416</v>
      </c>
      <c r="E156" s="9" t="n">
        <v>0.790556</v>
      </c>
      <c r="F156" s="11" t="n">
        <f aca="false">B156/$B$325*100</f>
        <v>36.6821213398458</v>
      </c>
      <c r="G156" s="11" t="n">
        <f aca="false">C156/$C$325*100</f>
        <v>111.15987460815</v>
      </c>
      <c r="H156" s="11" t="n">
        <f aca="false">D156/$D$325*100</f>
        <v>101.904669512353</v>
      </c>
      <c r="I156" s="8" t="n">
        <v>1311.1</v>
      </c>
      <c r="J156" s="11" t="n">
        <f aca="false">I156/$I$325*100</f>
        <v>125.680598159509</v>
      </c>
      <c r="K156" s="11" t="n">
        <f aca="false">'Monthly Data'!C156/'Monthly Data'!$C$325*100</f>
        <v>41.5906407641945</v>
      </c>
      <c r="L156" s="12" t="n">
        <f aca="false">IFERROR(INDEX('Segments Monthly'!$O:$O,MATCH($A156,'Segments Monthly'!$A:$A,0))/INDEX('Segments Monthly'!$O:$O,MATCH($A$325,'Segments Monthly'!$A:$A,0))*100,"")</f>
        <v>48.3782195716645</v>
      </c>
    </row>
    <row r="157" customFormat="false" ht="15" hidden="false" customHeight="true" outlineLevel="0" collapsed="false">
      <c r="A157" s="7" t="n">
        <v>38687</v>
      </c>
      <c r="B157" s="8" t="n">
        <f aca="false">'Monthly Data'!B157</f>
        <v>29672</v>
      </c>
      <c r="C157" s="8" t="n">
        <v>14189</v>
      </c>
      <c r="D157" s="11" t="n">
        <v>100.9959</v>
      </c>
      <c r="E157" s="9" t="n">
        <v>0.790069</v>
      </c>
      <c r="F157" s="11" t="n">
        <f aca="false">B157/$B$325*100</f>
        <v>36.7837750725213</v>
      </c>
      <c r="G157" s="11" t="n">
        <f aca="false">C157/$C$325*100</f>
        <v>111.199059561129</v>
      </c>
      <c r="H157" s="11" t="n">
        <f aca="false">D157/$D$325*100</f>
        <v>102.060596138921</v>
      </c>
      <c r="I157" s="8" t="n">
        <v>1307.4</v>
      </c>
      <c r="J157" s="11" t="n">
        <f aca="false">I157/$I$325*100</f>
        <v>125.325920245399</v>
      </c>
      <c r="K157" s="11" t="n">
        <f aca="false">'Monthly Data'!C157/'Monthly Data'!$C$325*100</f>
        <v>43.9197166469894</v>
      </c>
      <c r="L157" s="12" t="n">
        <f aca="false">IFERROR(INDEX('Segments Monthly'!$O:$O,MATCH($A157,'Segments Monthly'!$A:$A,0))/INDEX('Segments Monthly'!$O:$O,MATCH($A$325,'Segments Monthly'!$A:$A,0))*100,"")</f>
        <v>48.6374971661755</v>
      </c>
    </row>
    <row r="158" customFormat="false" ht="15" hidden="false" customHeight="true" outlineLevel="0" collapsed="false">
      <c r="A158" s="7" t="n">
        <v>38718</v>
      </c>
      <c r="B158" s="8" t="n">
        <f aca="false">'Monthly Data'!B158</f>
        <v>29698</v>
      </c>
      <c r="C158" s="8" t="n">
        <v>14208</v>
      </c>
      <c r="D158" s="11" t="n">
        <v>101.7914</v>
      </c>
      <c r="E158" s="9" t="n">
        <v>0.794643</v>
      </c>
      <c r="F158" s="11" t="n">
        <f aca="false">B158/$B$325*100</f>
        <v>36.8160067438574</v>
      </c>
      <c r="G158" s="11" t="n">
        <f aca="false">C158/$C$325*100</f>
        <v>111.347962382445</v>
      </c>
      <c r="H158" s="11" t="n">
        <f aca="false">D158/$D$325*100</f>
        <v>102.864482279136</v>
      </c>
      <c r="I158" s="8" t="n">
        <v>1302.7</v>
      </c>
      <c r="J158" s="11" t="n">
        <f aca="false">I158/$I$325*100</f>
        <v>124.875383435583</v>
      </c>
      <c r="K158" s="11" t="n">
        <f aca="false">'Monthly Data'!C158/'Monthly Data'!$C$325*100</f>
        <v>37.2974133304712</v>
      </c>
      <c r="L158" s="12" t="n">
        <f aca="false">IFERROR(INDEX('Segments Monthly'!$O:$O,MATCH($A158,'Segments Monthly'!$A:$A,0))/INDEX('Segments Monthly'!$O:$O,MATCH($A$325,'Segments Monthly'!$A:$A,0))*100,"")</f>
        <v>48.8238587205456</v>
      </c>
    </row>
    <row r="159" customFormat="false" ht="15" hidden="false" customHeight="true" outlineLevel="0" collapsed="false">
      <c r="A159" s="7" t="n">
        <v>38749</v>
      </c>
      <c r="B159" s="8" t="n">
        <f aca="false">'Monthly Data'!B159</f>
        <v>28900</v>
      </c>
      <c r="C159" s="8" t="n">
        <v>14208</v>
      </c>
      <c r="D159" s="11" t="n">
        <v>101.5006</v>
      </c>
      <c r="E159" s="9" t="n">
        <v>0.790794</v>
      </c>
      <c r="F159" s="11" t="n">
        <f aca="false">B159/$B$325*100</f>
        <v>35.8267423697717</v>
      </c>
      <c r="G159" s="11" t="n">
        <f aca="false">C159/$C$325*100</f>
        <v>111.347962382445</v>
      </c>
      <c r="H159" s="11" t="n">
        <f aca="false">D159/$D$325*100</f>
        <v>102.570616673134</v>
      </c>
      <c r="I159" s="8" t="n">
        <v>1307.7</v>
      </c>
      <c r="J159" s="11" t="n">
        <f aca="false">I159/$I$325*100</f>
        <v>125.35467791411</v>
      </c>
      <c r="K159" s="11" t="n">
        <f aca="false">'Monthly Data'!C159/'Monthly Data'!$C$325*100</f>
        <v>42.0199635075668</v>
      </c>
      <c r="L159" s="12" t="n">
        <f aca="false">IFERROR(INDEX('Segments Monthly'!$O:$O,MATCH($A159,'Segments Monthly'!$A:$A,0))/INDEX('Segments Monthly'!$O:$O,MATCH($A$325,'Segments Monthly'!$A:$A,0))*100,"")</f>
        <v>49.2781959757378</v>
      </c>
    </row>
    <row r="160" customFormat="false" ht="15" hidden="false" customHeight="true" outlineLevel="0" collapsed="false">
      <c r="A160" s="7" t="n">
        <v>38777</v>
      </c>
      <c r="B160" s="8" t="n">
        <f aca="false">'Monthly Data'!B160</f>
        <v>30851</v>
      </c>
      <c r="C160" s="8" t="n">
        <v>14210</v>
      </c>
      <c r="D160" s="11" t="n">
        <v>101.4364</v>
      </c>
      <c r="E160" s="9" t="n">
        <v>0.788769</v>
      </c>
      <c r="F160" s="11" t="n">
        <f aca="false">B160/$B$325*100</f>
        <v>38.2453573996479</v>
      </c>
      <c r="G160" s="11" t="n">
        <f aca="false">C160/$C$325*100</f>
        <v>111.363636363636</v>
      </c>
      <c r="H160" s="11" t="n">
        <f aca="false">D160/$D$325*100</f>
        <v>102.505739878412</v>
      </c>
      <c r="I160" s="8" t="n">
        <v>1306.1</v>
      </c>
      <c r="J160" s="11" t="n">
        <f aca="false">I160/$I$325*100</f>
        <v>125.201303680982</v>
      </c>
      <c r="K160" s="11" t="n">
        <f aca="false">'Monthly Data'!C160/'Monthly Data'!$C$325*100</f>
        <v>42.3956209080176</v>
      </c>
      <c r="L160" s="12" t="n">
        <f aca="false">IFERROR(INDEX('Segments Monthly'!$O:$O,MATCH($A160,'Segments Monthly'!$A:$A,0))/INDEX('Segments Monthly'!$O:$O,MATCH($A$325,'Segments Monthly'!$A:$A,0))*100,"")</f>
        <v>49.480195614859</v>
      </c>
    </row>
    <row r="161" customFormat="false" ht="15" hidden="false" customHeight="true" outlineLevel="0" collapsed="false">
      <c r="A161" s="7" t="n">
        <v>38808</v>
      </c>
      <c r="B161" s="8" t="n">
        <f aca="false">'Monthly Data'!B161</f>
        <v>31862</v>
      </c>
      <c r="C161" s="8" t="n">
        <v>14223</v>
      </c>
      <c r="D161" s="11" t="n">
        <v>101.8079</v>
      </c>
      <c r="E161" s="9" t="n">
        <v>0.790167</v>
      </c>
      <c r="F161" s="11" t="n">
        <f aca="false">B161/$B$325*100</f>
        <v>39.4986735427566</v>
      </c>
      <c r="G161" s="11" t="n">
        <f aca="false">C161/$C$325*100</f>
        <v>111.465517241379</v>
      </c>
      <c r="H161" s="11" t="n">
        <f aca="false">D161/$D$325*100</f>
        <v>102.881156221705</v>
      </c>
      <c r="I161" s="8" t="n">
        <v>1310.4</v>
      </c>
      <c r="J161" s="11" t="n">
        <f aca="false">I161/$I$325*100</f>
        <v>125.613496932515</v>
      </c>
      <c r="K161" s="11" t="n">
        <f aca="false">'Monthly Data'!C161/'Monthly Data'!$C$325*100</f>
        <v>54.5991198883761</v>
      </c>
      <c r="L161" s="12" t="n">
        <f aca="false">IFERROR(INDEX('Segments Monthly'!$O:$O,MATCH($A161,'Segments Monthly'!$A:$A,0))/INDEX('Segments Monthly'!$O:$O,MATCH($A$325,'Segments Monthly'!$A:$A,0))*100,"")</f>
        <v>49.9921809576245</v>
      </c>
    </row>
    <row r="162" customFormat="false" ht="15" hidden="false" customHeight="true" outlineLevel="0" collapsed="false">
      <c r="A162" s="7" t="n">
        <v>38838</v>
      </c>
      <c r="B162" s="8" t="n">
        <f aca="false">'Monthly Data'!B162</f>
        <v>31848</v>
      </c>
      <c r="C162" s="8" t="n">
        <v>14200</v>
      </c>
      <c r="D162" s="11" t="n">
        <v>101.5902</v>
      </c>
      <c r="E162" s="9" t="n">
        <v>0.786997</v>
      </c>
      <c r="F162" s="11" t="n">
        <f aca="false">B162/$B$325*100</f>
        <v>39.4813180274217</v>
      </c>
      <c r="G162" s="11" t="n">
        <f aca="false">C162/$C$325*100</f>
        <v>111.28526645768</v>
      </c>
      <c r="H162" s="11" t="n">
        <f aca="false">D162/$D$325*100</f>
        <v>102.661161233993</v>
      </c>
      <c r="I162" s="8" t="n">
        <v>1308.2</v>
      </c>
      <c r="J162" s="11" t="n">
        <f aca="false">I162/$I$325*100</f>
        <v>125.402607361963</v>
      </c>
      <c r="K162" s="11" t="n">
        <f aca="false">'Monthly Data'!C162/'Monthly Data'!$C$325*100</f>
        <v>41.0969196093163</v>
      </c>
      <c r="L162" s="12" t="n">
        <f aca="false">IFERROR(INDEX('Segments Monthly'!$O:$O,MATCH($A162,'Segments Monthly'!$A:$A,0))/INDEX('Segments Monthly'!$O:$O,MATCH($A$325,'Segments Monthly'!$A:$A,0))*100,"")</f>
        <v>50.653884768598</v>
      </c>
    </row>
    <row r="163" customFormat="false" ht="15" hidden="false" customHeight="true" outlineLevel="0" collapsed="false">
      <c r="A163" s="7" t="n">
        <v>38869</v>
      </c>
      <c r="B163" s="8" t="n">
        <f aca="false">'Monthly Data'!B163</f>
        <v>33010</v>
      </c>
      <c r="C163" s="8" t="n">
        <v>14210</v>
      </c>
      <c r="D163" s="11" t="n">
        <v>101.9267</v>
      </c>
      <c r="E163" s="9" t="n">
        <v>0.788103</v>
      </c>
      <c r="F163" s="11" t="n">
        <f aca="false">B163/$B$325*100</f>
        <v>40.9218258002132</v>
      </c>
      <c r="G163" s="11" t="n">
        <f aca="false">C163/$C$325*100</f>
        <v>111.363636363636</v>
      </c>
      <c r="H163" s="11" t="n">
        <f aca="false">D163/$D$325*100</f>
        <v>103.001208608201</v>
      </c>
      <c r="I163" s="8" t="n">
        <v>1312.1</v>
      </c>
      <c r="J163" s="11" t="n">
        <f aca="false">I163/$I$325*100</f>
        <v>125.776457055215</v>
      </c>
      <c r="K163" s="11" t="n">
        <f aca="false">'Monthly Data'!C163/'Monthly Data'!$C$325*100</f>
        <v>51.218203284319</v>
      </c>
      <c r="L163" s="12" t="n">
        <f aca="false">IFERROR(INDEX('Segments Monthly'!$O:$O,MATCH($A163,'Segments Monthly'!$A:$A,0))/INDEX('Segments Monthly'!$O:$O,MATCH($A$325,'Segments Monthly'!$A:$A,0))*100,"")</f>
        <v>51.618726837822</v>
      </c>
    </row>
    <row r="164" customFormat="false" ht="15" hidden="false" customHeight="true" outlineLevel="0" collapsed="false">
      <c r="A164" s="7" t="n">
        <v>38899</v>
      </c>
      <c r="B164" s="8" t="n">
        <f aca="false">'Monthly Data'!B164</f>
        <v>32092</v>
      </c>
      <c r="C164" s="8" t="n">
        <v>14185</v>
      </c>
      <c r="D164" s="11" t="n">
        <v>101.6573</v>
      </c>
      <c r="E164" s="9" t="n">
        <v>0.784505</v>
      </c>
      <c r="F164" s="11" t="n">
        <f aca="false">B164/$B$325*100</f>
        <v>39.7837998661146</v>
      </c>
      <c r="G164" s="11" t="n">
        <f aca="false">C164/$C$325*100</f>
        <v>111.167711598746</v>
      </c>
      <c r="H164" s="11" t="n">
        <f aca="false">D164/$D$325*100</f>
        <v>102.72896860044</v>
      </c>
      <c r="I164" s="8" t="n">
        <v>1306.7</v>
      </c>
      <c r="J164" s="11" t="n">
        <f aca="false">I164/$I$325*100</f>
        <v>125.258819018405</v>
      </c>
      <c r="K164" s="11" t="n">
        <f aca="false">'Monthly Data'!C164/'Monthly Data'!$C$325*100</f>
        <v>46.4312546957175</v>
      </c>
      <c r="L164" s="12" t="n">
        <f aca="false">IFERROR(INDEX('Segments Monthly'!$O:$O,MATCH($A164,'Segments Monthly'!$A:$A,0))/INDEX('Segments Monthly'!$O:$O,MATCH($A$325,'Segments Monthly'!$A:$A,0))*100,"")</f>
        <v>52.2018700928569</v>
      </c>
    </row>
    <row r="165" customFormat="false" ht="15" hidden="false" customHeight="true" outlineLevel="0" collapsed="false">
      <c r="A165" s="7" t="n">
        <v>38930</v>
      </c>
      <c r="B165" s="8" t="n">
        <f aca="false">'Monthly Data'!B165</f>
        <v>35881</v>
      </c>
      <c r="C165" s="8" t="n">
        <v>14154</v>
      </c>
      <c r="D165" s="11" t="n">
        <v>102.4705</v>
      </c>
      <c r="E165" s="9" t="n">
        <v>0.789204</v>
      </c>
      <c r="F165" s="11" t="n">
        <f aca="false">B165/$B$325*100</f>
        <v>44.4809461235217</v>
      </c>
      <c r="G165" s="11" t="n">
        <f aca="false">C165/$C$325*100</f>
        <v>110.924764890282</v>
      </c>
      <c r="H165" s="11" t="n">
        <f aca="false">D165/$D$325*100</f>
        <v>103.550741333592</v>
      </c>
      <c r="I165" s="8" t="n">
        <v>1305.5</v>
      </c>
      <c r="J165" s="11" t="n">
        <f aca="false">I165/$I$325*100</f>
        <v>125.143788343558</v>
      </c>
      <c r="K165" s="11" t="n">
        <f aca="false">'Monthly Data'!C165/'Monthly Data'!$C$325*100</f>
        <v>46.0877965010196</v>
      </c>
      <c r="L165" s="12" t="n">
        <f aca="false">IFERROR(INDEX('Segments Monthly'!$O:$O,MATCH($A165,'Segments Monthly'!$A:$A,0))/INDEX('Segments Monthly'!$O:$O,MATCH($A$325,'Segments Monthly'!$A:$A,0))*100,"")</f>
        <v>53.0123670415797</v>
      </c>
    </row>
    <row r="166" customFormat="false" ht="15" hidden="false" customHeight="true" outlineLevel="0" collapsed="false">
      <c r="A166" s="7" t="n">
        <v>38961</v>
      </c>
      <c r="B166" s="8" t="n">
        <f aca="false">'Monthly Data'!B166</f>
        <v>34212</v>
      </c>
      <c r="C166" s="8" t="n">
        <v>14120</v>
      </c>
      <c r="D166" s="11" t="n">
        <v>102.5967</v>
      </c>
      <c r="E166" s="9" t="n">
        <v>0.788536</v>
      </c>
      <c r="F166" s="11" t="n">
        <f aca="false">B166/$B$325*100</f>
        <v>42.4119207596757</v>
      </c>
      <c r="G166" s="11" t="n">
        <f aca="false">C166/$C$325*100</f>
        <v>110.658307210031</v>
      </c>
      <c r="H166" s="11" t="n">
        <f aca="false">D166/$D$325*100</f>
        <v>103.678271730695</v>
      </c>
      <c r="I166" s="8" t="n">
        <v>1301.6</v>
      </c>
      <c r="J166" s="11" t="n">
        <f aca="false">I166/$I$325*100</f>
        <v>124.769938650307</v>
      </c>
      <c r="K166" s="11" t="n">
        <f aca="false">'Monthly Data'!C166/'Monthly Data'!$C$325*100</f>
        <v>43.0825372974133</v>
      </c>
      <c r="L166" s="12" t="n">
        <f aca="false">IFERROR(INDEX('Segments Monthly'!$O:$O,MATCH($A166,'Segments Monthly'!$A:$A,0))/INDEX('Segments Monthly'!$O:$O,MATCH($A$325,'Segments Monthly'!$A:$A,0))*100,"")</f>
        <v>53.9803552343631</v>
      </c>
    </row>
    <row r="167" customFormat="false" ht="15" hidden="false" customHeight="true" outlineLevel="0" collapsed="false">
      <c r="A167" s="7" t="n">
        <v>38991</v>
      </c>
      <c r="B167" s="8" t="n">
        <f aca="false">'Monthly Data'!B167</f>
        <v>32318</v>
      </c>
      <c r="C167" s="8" t="n">
        <v>14068</v>
      </c>
      <c r="D167" s="11" t="n">
        <v>102.1083</v>
      </c>
      <c r="E167" s="9" t="n">
        <v>0.783077</v>
      </c>
      <c r="F167" s="11" t="n">
        <f aca="false">B167/$B$325*100</f>
        <v>40.0639674708055</v>
      </c>
      <c r="G167" s="11" t="n">
        <f aca="false">C167/$C$325*100</f>
        <v>110.25078369906</v>
      </c>
      <c r="H167" s="11" t="n">
        <f aca="false">D167/$D$325*100</f>
        <v>103.184723030656</v>
      </c>
      <c r="I167" s="8" t="n">
        <v>1297.1</v>
      </c>
      <c r="J167" s="11" t="n">
        <f aca="false">I167/$I$325*100</f>
        <v>124.338573619632</v>
      </c>
      <c r="K167" s="11" t="n">
        <f aca="false">'Monthly Data'!C167/'Monthly Data'!$C$325*100</f>
        <v>39.8304175163679</v>
      </c>
      <c r="L167" s="12" t="n">
        <f aca="false">IFERROR(INDEX('Segments Monthly'!$O:$O,MATCH($A167,'Segments Monthly'!$A:$A,0))/INDEX('Segments Monthly'!$O:$O,MATCH($A$325,'Segments Monthly'!$A:$A,0))*100,"")</f>
        <v>54.4665238573326</v>
      </c>
    </row>
    <row r="168" customFormat="false" ht="15" hidden="false" customHeight="true" outlineLevel="0" collapsed="false">
      <c r="A168" s="7" t="n">
        <v>39022</v>
      </c>
      <c r="B168" s="8" t="n">
        <f aca="false">'Monthly Data'!B168</f>
        <v>32408</v>
      </c>
      <c r="C168" s="8" t="n">
        <v>14034</v>
      </c>
      <c r="D168" s="11" t="n">
        <v>102.2234</v>
      </c>
      <c r="E168" s="9" t="n">
        <v>0.782181</v>
      </c>
      <c r="F168" s="11" t="n">
        <f aca="false">B168/$B$325*100</f>
        <v>40.1755386408152</v>
      </c>
      <c r="G168" s="11" t="n">
        <f aca="false">C168/$C$325*100</f>
        <v>109.984326018809</v>
      </c>
      <c r="H168" s="11" t="n">
        <f aca="false">D168/$D$325*100</f>
        <v>103.301036411848</v>
      </c>
      <c r="I168" s="8" t="n">
        <v>1294.3</v>
      </c>
      <c r="J168" s="11" t="n">
        <f aca="false">I168/$I$325*100</f>
        <v>124.070168711656</v>
      </c>
      <c r="K168" s="11" t="n">
        <f aca="false">'Monthly Data'!C168/'Monthly Data'!$C$325*100</f>
        <v>35.9987120317699</v>
      </c>
      <c r="L168" s="12" t="n">
        <f aca="false">IFERROR(INDEX('Segments Monthly'!$O:$O,MATCH($A168,'Segments Monthly'!$A:$A,0))/INDEX('Segments Monthly'!$O:$O,MATCH($A$325,'Segments Monthly'!$A:$A,0))*100,"")</f>
        <v>54.9437167748532</v>
      </c>
    </row>
    <row r="169" customFormat="false" ht="15" hidden="false" customHeight="true" outlineLevel="0" collapsed="false">
      <c r="A169" s="7" t="n">
        <v>39052</v>
      </c>
      <c r="B169" s="8" t="n">
        <f aca="false">'Monthly Data'!B169</f>
        <v>32700</v>
      </c>
      <c r="C169" s="8" t="n">
        <v>14009</v>
      </c>
      <c r="D169" s="11" t="n">
        <v>103.7877</v>
      </c>
      <c r="E169" s="9" t="n">
        <v>0.792287</v>
      </c>
      <c r="F169" s="11" t="n">
        <f aca="false">B169/$B$325*100</f>
        <v>40.5375251035133</v>
      </c>
      <c r="G169" s="11" t="n">
        <f aca="false">C169/$C$325*100</f>
        <v>109.788401253919</v>
      </c>
      <c r="H169" s="11" t="n">
        <f aca="false">D169/$D$325*100</f>
        <v>104.881827221575</v>
      </c>
      <c r="I169" s="8" t="n">
        <v>1290.4</v>
      </c>
      <c r="J169" s="11" t="n">
        <f aca="false">I169/$I$325*100</f>
        <v>123.696319018405</v>
      </c>
      <c r="K169" s="11" t="n">
        <f aca="false">'Monthly Data'!C169/'Monthly Data'!$C$325*100</f>
        <v>34.1526242352689</v>
      </c>
      <c r="L169" s="12" t="n">
        <f aca="false">IFERROR(INDEX('Segments Monthly'!$O:$O,MATCH($A169,'Segments Monthly'!$A:$A,0))/INDEX('Segments Monthly'!$O:$O,MATCH($A$325,'Segments Monthly'!$A:$A,0))*100,"")</f>
        <v>55.8167660625801</v>
      </c>
    </row>
    <row r="170" customFormat="false" ht="15" hidden="false" customHeight="true" outlineLevel="0" collapsed="false">
      <c r="A170" s="7" t="n">
        <v>39083</v>
      </c>
      <c r="B170" s="8" t="n">
        <f aca="false">'Monthly Data'!B170</f>
        <v>33382</v>
      </c>
      <c r="C170" s="8" t="n">
        <v>14004</v>
      </c>
      <c r="D170" s="11" t="n">
        <v>103.433</v>
      </c>
      <c r="E170" s="9" t="n">
        <v>0.787671</v>
      </c>
      <c r="F170" s="11" t="n">
        <f aca="false">B170/$B$325*100</f>
        <v>41.3829866362532</v>
      </c>
      <c r="G170" s="11" t="n">
        <f aca="false">C170/$C$325*100</f>
        <v>109.74921630094</v>
      </c>
      <c r="H170" s="11" t="n">
        <f aca="false">D170/$D$325*100</f>
        <v>104.523387983443</v>
      </c>
      <c r="I170" s="8" t="n">
        <v>1290.2</v>
      </c>
      <c r="J170" s="11" t="n">
        <f aca="false">I170/$I$325*100</f>
        <v>123.677147239264</v>
      </c>
      <c r="K170" s="11" t="n">
        <f aca="false">'Monthly Data'!C170/'Monthly Data'!$C$325*100</f>
        <v>37.254481056134</v>
      </c>
      <c r="L170" s="12" t="n">
        <f aca="false">IFERROR(INDEX('Segments Monthly'!$O:$O,MATCH($A170,'Segments Monthly'!$A:$A,0))/INDEX('Segments Monthly'!$O:$O,MATCH($A$325,'Segments Monthly'!$A:$A,0))*100,"")</f>
        <v>56.2847056755144</v>
      </c>
    </row>
    <row r="171" customFormat="false" ht="15" hidden="false" customHeight="true" outlineLevel="0" collapsed="false">
      <c r="A171" s="7" t="n">
        <v>39114</v>
      </c>
      <c r="B171" s="8" t="n">
        <f aca="false">'Monthly Data'!B171</f>
        <v>34468</v>
      </c>
      <c r="C171" s="8" t="n">
        <v>13993</v>
      </c>
      <c r="D171" s="11" t="n">
        <v>103.7703</v>
      </c>
      <c r="E171" s="9" t="n">
        <v>0.788272</v>
      </c>
      <c r="F171" s="11" t="n">
        <f aca="false">B171/$B$325*100</f>
        <v>42.7292787543699</v>
      </c>
      <c r="G171" s="11" t="n">
        <f aca="false">C171/$C$325*100</f>
        <v>109.663009404389</v>
      </c>
      <c r="H171" s="11" t="n">
        <f aca="false">D171/$D$325*100</f>
        <v>104.86424379123</v>
      </c>
      <c r="I171" s="8" t="n">
        <v>1287.7</v>
      </c>
      <c r="J171" s="11" t="n">
        <f aca="false">I171/$I$325*100</f>
        <v>123.4375</v>
      </c>
      <c r="K171" s="11" t="n">
        <f aca="false">'Monthly Data'!C171/'Monthly Data'!$C$325*100</f>
        <v>40.0558119566384</v>
      </c>
      <c r="L171" s="12" t="n">
        <f aca="false">IFERROR(INDEX('Segments Monthly'!$O:$O,MATCH($A171,'Segments Monthly'!$A:$A,0))/INDEX('Segments Monthly'!$O:$O,MATCH($A$325,'Segments Monthly'!$A:$A,0))*100,"")</f>
        <v>57.0255252407016</v>
      </c>
    </row>
    <row r="172" customFormat="false" ht="15" hidden="false" customHeight="true" outlineLevel="0" collapsed="false">
      <c r="A172" s="7" t="n">
        <v>39142</v>
      </c>
      <c r="B172" s="8" t="n">
        <f aca="false">'Monthly Data'!B172</f>
        <v>33954</v>
      </c>
      <c r="C172" s="8" t="n">
        <v>13964</v>
      </c>
      <c r="D172" s="11" t="n">
        <v>104.6813</v>
      </c>
      <c r="E172" s="9" t="n">
        <v>0.793171</v>
      </c>
      <c r="F172" s="11" t="n">
        <f aca="false">B172/$B$325*100</f>
        <v>42.092083405648</v>
      </c>
      <c r="G172" s="11" t="n">
        <f aca="false">C172/$C$325*100</f>
        <v>109.435736677116</v>
      </c>
      <c r="H172" s="11" t="n">
        <f aca="false">D172/$D$325*100</f>
        <v>105.784847529427</v>
      </c>
      <c r="I172" s="8" t="n">
        <v>1277.6</v>
      </c>
      <c r="J172" s="11" t="n">
        <f aca="false">I172/$I$325*100</f>
        <v>122.469325153374</v>
      </c>
      <c r="K172" s="11" t="n">
        <f aca="false">'Monthly Data'!C172/'Monthly Data'!$C$325*100</f>
        <v>30.535580122357</v>
      </c>
      <c r="L172" s="12" t="n">
        <f aca="false">IFERROR(INDEX('Segments Monthly'!$O:$O,MATCH($A172,'Segments Monthly'!$A:$A,0))/INDEX('Segments Monthly'!$O:$O,MATCH($A$325,'Segments Monthly'!$A:$A,0))*100,"")</f>
        <v>58.6389314283864</v>
      </c>
    </row>
    <row r="173" customFormat="false" ht="15" hidden="false" customHeight="true" outlineLevel="0" collapsed="false">
      <c r="A173" s="7" t="n">
        <v>39173</v>
      </c>
      <c r="B173" s="8" t="n">
        <f aca="false">'Monthly Data'!B173</f>
        <v>35825</v>
      </c>
      <c r="C173" s="8" t="n">
        <v>13939</v>
      </c>
      <c r="D173" s="11" t="n">
        <v>105.3577</v>
      </c>
      <c r="E173" s="9" t="n">
        <v>0.796259</v>
      </c>
      <c r="F173" s="11" t="n">
        <f aca="false">B173/$B$325*100</f>
        <v>44.4115240621823</v>
      </c>
      <c r="G173" s="11" t="n">
        <f aca="false">C173/$C$325*100</f>
        <v>109.239811912226</v>
      </c>
      <c r="H173" s="11" t="n">
        <f aca="false">D173/$D$325*100</f>
        <v>106.468378120554</v>
      </c>
      <c r="I173" s="8" t="n">
        <v>1271.3</v>
      </c>
      <c r="J173" s="11" t="n">
        <f aca="false">I173/$I$325*100</f>
        <v>121.865414110429</v>
      </c>
      <c r="K173" s="11" t="n">
        <f aca="false">'Monthly Data'!C173/'Monthly Data'!$C$325*100</f>
        <v>31.2761618546743</v>
      </c>
      <c r="L173" s="12" t="n">
        <f aca="false">IFERROR(INDEX('Segments Monthly'!$O:$O,MATCH($A173,'Segments Monthly'!$A:$A,0))/INDEX('Segments Monthly'!$O:$O,MATCH($A$325,'Segments Monthly'!$A:$A,0))*100,"")</f>
        <v>60.0514483735004</v>
      </c>
    </row>
    <row r="174" customFormat="false" ht="15" hidden="false" customHeight="true" outlineLevel="0" collapsed="false">
      <c r="A174" s="7" t="n">
        <v>39203</v>
      </c>
      <c r="B174" s="8" t="n">
        <f aca="false">'Monthly Data'!B174</f>
        <v>35234</v>
      </c>
      <c r="C174" s="8" t="n">
        <v>13922</v>
      </c>
      <c r="D174" s="11" t="n">
        <v>105.3756</v>
      </c>
      <c r="E174" s="9" t="n">
        <v>0.794375</v>
      </c>
      <c r="F174" s="11" t="n">
        <f aca="false">B174/$B$325*100</f>
        <v>43.6788733791188</v>
      </c>
      <c r="G174" s="11" t="n">
        <f aca="false">C174/$C$325*100</f>
        <v>109.1065830721</v>
      </c>
      <c r="H174" s="11" t="n">
        <f aca="false">D174/$D$325*100</f>
        <v>106.486466821886</v>
      </c>
      <c r="I174" s="8" t="n">
        <v>1269.6</v>
      </c>
      <c r="J174" s="11" t="n">
        <f aca="false">I174/$I$325*100</f>
        <v>121.70245398773</v>
      </c>
      <c r="K174" s="11" t="n">
        <f aca="false">'Monthly Data'!C174/'Monthly Data'!$C$325*100</f>
        <v>30.3423848878394</v>
      </c>
      <c r="L174" s="12" t="n">
        <f aca="false">IFERROR(INDEX('Segments Monthly'!$O:$O,MATCH($A174,'Segments Monthly'!$A:$A,0))/INDEX('Segments Monthly'!$O:$O,MATCH($A$325,'Segments Monthly'!$A:$A,0))*100,"")</f>
        <v>59.8753579872212</v>
      </c>
    </row>
    <row r="175" customFormat="false" ht="15" hidden="false" customHeight="true" outlineLevel="0" collapsed="false">
      <c r="A175" s="7" t="n">
        <v>39234</v>
      </c>
      <c r="B175" s="8" t="n">
        <f aca="false">'Monthly Data'!B175</f>
        <v>37526</v>
      </c>
      <c r="C175" s="8" t="n">
        <v>13903</v>
      </c>
      <c r="D175" s="11" t="n">
        <v>105.8434</v>
      </c>
      <c r="E175" s="9" t="n">
        <v>0.795925</v>
      </c>
      <c r="F175" s="11" t="n">
        <f aca="false">B175/$B$325*100</f>
        <v>46.5202191753651</v>
      </c>
      <c r="G175" s="11" t="n">
        <f aca="false">C175/$C$325*100</f>
        <v>108.957680250784</v>
      </c>
      <c r="H175" s="11" t="n">
        <f aca="false">D175/$D$325*100</f>
        <v>106.959198357263</v>
      </c>
      <c r="I175" s="8" t="n">
        <v>1265.8</v>
      </c>
      <c r="J175" s="11" t="n">
        <f aca="false">I175/$I$325*100</f>
        <v>121.338190184049</v>
      </c>
      <c r="K175" s="11" t="n">
        <f aca="false">'Monthly Data'!C175/'Monthly Data'!$C$325*100</f>
        <v>27.8308468391113</v>
      </c>
      <c r="L175" s="12" t="n">
        <f aca="false">IFERROR(INDEX('Segments Monthly'!$O:$O,MATCH($A175,'Segments Monthly'!$A:$A,0))/INDEX('Segments Monthly'!$O:$O,MATCH($A$325,'Segments Monthly'!$A:$A,0))*100,"")</f>
        <v>59.2031979420651</v>
      </c>
    </row>
    <row r="176" customFormat="false" ht="15" hidden="false" customHeight="true" outlineLevel="0" collapsed="false">
      <c r="A176" s="7" t="n">
        <v>39264</v>
      </c>
      <c r="B176" s="8" t="n">
        <f aca="false">'Monthly Data'!B176</f>
        <v>40927</v>
      </c>
      <c r="C176" s="8" t="n">
        <v>13881</v>
      </c>
      <c r="D176" s="11" t="n">
        <v>105.9225</v>
      </c>
      <c r="E176" s="9" t="n">
        <v>0.794648</v>
      </c>
      <c r="F176" s="11" t="n">
        <f aca="false">B176/$B$325*100</f>
        <v>50.7363697220638</v>
      </c>
      <c r="G176" s="11" t="n">
        <f aca="false">C176/$C$325*100</f>
        <v>108.78526645768</v>
      </c>
      <c r="H176" s="11" t="n">
        <f aca="false">D176/$D$325*100</f>
        <v>107.039132227396</v>
      </c>
      <c r="I176" s="8" t="n">
        <v>1263.7</v>
      </c>
      <c r="J176" s="11" t="n">
        <f aca="false">I176/$I$325*100</f>
        <v>121.136886503067</v>
      </c>
      <c r="K176" s="11" t="n">
        <f aca="false">'Monthly Data'!C176/'Monthly Data'!$C$325*100</f>
        <v>27.7879145647741</v>
      </c>
      <c r="L176" s="12" t="n">
        <f aca="false">IFERROR(INDEX('Segments Monthly'!$O:$O,MATCH($A176,'Segments Monthly'!$A:$A,0))/INDEX('Segments Monthly'!$O:$O,MATCH($A$325,'Segments Monthly'!$A:$A,0))*100,"")</f>
        <v>59.3637427766391</v>
      </c>
    </row>
    <row r="177" customFormat="false" ht="15" hidden="false" customHeight="true" outlineLevel="0" collapsed="false">
      <c r="A177" s="7" t="n">
        <v>39295</v>
      </c>
      <c r="B177" s="8" t="n">
        <f aca="false">'Monthly Data'!B177</f>
        <v>40314</v>
      </c>
      <c r="C177" s="8" t="n">
        <v>13821</v>
      </c>
      <c r="D177" s="11" t="n">
        <v>105.6772</v>
      </c>
      <c r="E177" s="9" t="n">
        <v>0.791076</v>
      </c>
      <c r="F177" s="11" t="n">
        <f aca="false">B177/$B$325*100</f>
        <v>49.9764460863313</v>
      </c>
      <c r="G177" s="11" t="n">
        <f aca="false">C177/$C$325*100</f>
        <v>108.315047021944</v>
      </c>
      <c r="H177" s="11" t="n">
        <f aca="false">D177/$D$325*100</f>
        <v>106.791246281206</v>
      </c>
      <c r="I177" s="8" t="n">
        <v>1259.3</v>
      </c>
      <c r="J177" s="11" t="n">
        <f aca="false">I177/$I$325*100</f>
        <v>120.715107361963</v>
      </c>
      <c r="K177" s="11" t="n">
        <f aca="false">'Monthly Data'!C177/'Monthly Data'!$C$325*100</f>
        <v>23.258559622196</v>
      </c>
      <c r="L177" s="12" t="n">
        <f aca="false">IFERROR(INDEX('Segments Monthly'!$O:$O,MATCH($A177,'Segments Monthly'!$A:$A,0))/INDEX('Segments Monthly'!$O:$O,MATCH($A$325,'Segments Monthly'!$A:$A,0))*100,"")</f>
        <v>59.8985837817331</v>
      </c>
    </row>
    <row r="178" customFormat="false" ht="15" hidden="false" customHeight="true" outlineLevel="0" collapsed="false">
      <c r="A178" s="7" t="n">
        <v>39326</v>
      </c>
      <c r="B178" s="8" t="n">
        <f aca="false">'Monthly Data'!B178</f>
        <v>48027</v>
      </c>
      <c r="C178" s="8" t="n">
        <v>13784</v>
      </c>
      <c r="D178" s="11" t="n">
        <v>106.0198</v>
      </c>
      <c r="E178" s="9" t="n">
        <v>0.792064</v>
      </c>
      <c r="F178" s="11" t="n">
        <f aca="false">B178/$B$325*100</f>
        <v>59.53809535616</v>
      </c>
      <c r="G178" s="11" t="n">
        <f aca="false">C178/$C$325*100</f>
        <v>108.025078369906</v>
      </c>
      <c r="H178" s="11" t="n">
        <f aca="false">D178/$D$325*100</f>
        <v>107.137457961454</v>
      </c>
      <c r="I178" s="8" t="n">
        <v>1254.4</v>
      </c>
      <c r="J178" s="11" t="n">
        <f aca="false">I178/$I$325*100</f>
        <v>120.245398773006</v>
      </c>
      <c r="K178" s="11" t="n">
        <f aca="false">'Monthly Data'!C178/'Monthly Data'!$C$325*100</f>
        <v>24.0098744230976</v>
      </c>
      <c r="L178" s="12" t="n">
        <f aca="false">IFERROR(INDEX('Segments Monthly'!$O:$O,MATCH($A178,'Segments Monthly'!$A:$A,0))/INDEX('Segments Monthly'!$O:$O,MATCH($A$325,'Segments Monthly'!$A:$A,0))*100,"")</f>
        <v>60.7592336413142</v>
      </c>
    </row>
    <row r="179" customFormat="false" ht="15" hidden="false" customHeight="true" outlineLevel="0" collapsed="false">
      <c r="A179" s="7" t="n">
        <v>39356</v>
      </c>
      <c r="B179" s="8" t="n">
        <f aca="false">'Monthly Data'!B179</f>
        <v>49256</v>
      </c>
      <c r="C179" s="8" t="n">
        <v>13756</v>
      </c>
      <c r="D179" s="11" t="n">
        <v>105.8942</v>
      </c>
      <c r="E179" s="9" t="n">
        <v>0.789737</v>
      </c>
      <c r="F179" s="11" t="n">
        <f aca="false">B179/$B$325*100</f>
        <v>61.0616616666253</v>
      </c>
      <c r="G179" s="11" t="n">
        <f aca="false">C179/$C$325*100</f>
        <v>107.805642633229</v>
      </c>
      <c r="H179" s="11" t="n">
        <f aca="false">D179/$D$325*100</f>
        <v>107.010533889536</v>
      </c>
      <c r="I179" s="8" t="n">
        <v>1250.5</v>
      </c>
      <c r="J179" s="11" t="n">
        <f aca="false">I179/$I$325*100</f>
        <v>119.871549079755</v>
      </c>
      <c r="K179" s="11" t="n">
        <f aca="false">'Monthly Data'!C179/'Monthly Data'!$C$325*100</f>
        <v>21.4876033057851</v>
      </c>
      <c r="L179" s="12" t="n">
        <f aca="false">IFERROR(INDEX('Segments Monthly'!$O:$O,MATCH($A179,'Segments Monthly'!$A:$A,0))/INDEX('Segments Monthly'!$O:$O,MATCH($A$325,'Segments Monthly'!$A:$A,0))*100,"")</f>
        <v>62.0019524472677</v>
      </c>
    </row>
    <row r="180" customFormat="false" ht="15" hidden="false" customHeight="true" outlineLevel="0" collapsed="false">
      <c r="A180" s="7" t="n">
        <v>39387</v>
      </c>
      <c r="B180" s="8" t="n">
        <f aca="false">'Monthly Data'!B180</f>
        <v>44181</v>
      </c>
      <c r="C180" s="8" t="n">
        <v>13751</v>
      </c>
      <c r="D180" s="11" t="n">
        <v>106.4614</v>
      </c>
      <c r="E180" s="9" t="n">
        <v>0.792783</v>
      </c>
      <c r="F180" s="11" t="n">
        <f aca="false">B180/$B$325*100</f>
        <v>54.7702873577468</v>
      </c>
      <c r="G180" s="11" t="n">
        <f aca="false">C180/$C$325*100</f>
        <v>107.766457680251</v>
      </c>
      <c r="H180" s="11" t="n">
        <f aca="false">D180/$D$325*100</f>
        <v>107.583713297116</v>
      </c>
      <c r="I180" s="8" t="n">
        <v>1251.7</v>
      </c>
      <c r="J180" s="11" t="n">
        <f aca="false">I180/$I$325*100</f>
        <v>119.986579754601</v>
      </c>
      <c r="K180" s="11" t="n">
        <f aca="false">'Monthly Data'!C180/'Monthly Data'!$C$325*100</f>
        <v>20.0279059783192</v>
      </c>
      <c r="L180" s="12" t="n">
        <f aca="false">IFERROR(INDEX('Segments Monthly'!$O:$O,MATCH($A180,'Segments Monthly'!$A:$A,0))/INDEX('Segments Monthly'!$O:$O,MATCH($A$325,'Segments Monthly'!$A:$A,0))*100,"")</f>
        <v>63.5450335200959</v>
      </c>
    </row>
    <row r="181" customFormat="false" ht="15" hidden="false" customHeight="true" outlineLevel="0" collapsed="false">
      <c r="A181" s="7" t="n">
        <v>39417</v>
      </c>
      <c r="B181" s="8" t="n">
        <f aca="false">'Monthly Data'!B181</f>
        <v>47937</v>
      </c>
      <c r="C181" s="8" t="n">
        <v>13739</v>
      </c>
      <c r="D181" s="11" t="n">
        <v>106.6125</v>
      </c>
      <c r="E181" s="9" t="n">
        <v>0.792943</v>
      </c>
      <c r="F181" s="11" t="n">
        <f aca="false">B181/$B$325*100</f>
        <v>59.4265241861503</v>
      </c>
      <c r="G181" s="11" t="n">
        <f aca="false">C181/$C$325*100</f>
        <v>107.672413793103</v>
      </c>
      <c r="H181" s="11" t="n">
        <f aca="false">D181/$D$325*100</f>
        <v>107.736406189367</v>
      </c>
      <c r="I181" s="8" t="n">
        <v>1250.2</v>
      </c>
      <c r="J181" s="11" t="n">
        <f aca="false">I181/$I$325*100</f>
        <v>119.842791411043</v>
      </c>
      <c r="K181" s="11" t="n">
        <f aca="false">'Monthly Data'!C181/'Monthly Data'!$C$325*100</f>
        <v>18.6755393366964</v>
      </c>
      <c r="L181" s="12" t="n">
        <f aca="false">IFERROR(INDEX('Segments Monthly'!$O:$O,MATCH($A181,'Segments Monthly'!$A:$A,0))/INDEX('Segments Monthly'!$O:$O,MATCH($A$325,'Segments Monthly'!$A:$A,0))*100,"")</f>
        <v>64.8641846219331</v>
      </c>
    </row>
    <row r="182" customFormat="false" ht="15" hidden="false" customHeight="true" outlineLevel="0" collapsed="false">
      <c r="A182" s="7" t="n">
        <v>39448</v>
      </c>
      <c r="B182" s="8" t="n">
        <f aca="false">'Monthly Data'!B182</f>
        <v>48190</v>
      </c>
      <c r="C182" s="8" t="n">
        <v>13717</v>
      </c>
      <c r="D182" s="11" t="n">
        <v>106.3605</v>
      </c>
      <c r="E182" s="9" t="n">
        <v>0.790333</v>
      </c>
      <c r="F182" s="11" t="n">
        <f aca="false">B182/$B$325*100</f>
        <v>59.7401631418442</v>
      </c>
      <c r="G182" s="11" t="n">
        <f aca="false">C182/$C$325*100</f>
        <v>107.5</v>
      </c>
      <c r="H182" s="11" t="n">
        <f aca="false">D182/$D$325*100</f>
        <v>107.481749611952</v>
      </c>
      <c r="I182" s="8" t="n">
        <v>1250.6</v>
      </c>
      <c r="J182" s="11" t="n">
        <f aca="false">I182/$I$325*100</f>
        <v>119.881134969325</v>
      </c>
      <c r="K182" s="11" t="n">
        <f aca="false">'Monthly Data'!C182/'Monthly Data'!$C$325*100</f>
        <v>17.2051089406461</v>
      </c>
      <c r="L182" s="12" t="n">
        <f aca="false">IFERROR(INDEX('Segments Monthly'!$O:$O,MATCH($A182,'Segments Monthly'!$A:$A,0))/INDEX('Segments Monthly'!$O:$O,MATCH($A$325,'Segments Monthly'!$A:$A,0))*100,"")</f>
        <v>65.297701941806</v>
      </c>
    </row>
    <row r="183" customFormat="false" ht="15" hidden="false" customHeight="true" outlineLevel="0" collapsed="false">
      <c r="A183" s="7" t="n">
        <v>39479</v>
      </c>
      <c r="B183" s="8" t="n">
        <f aca="false">'Monthly Data'!B183</f>
        <v>48028</v>
      </c>
      <c r="C183" s="8" t="n">
        <v>13690</v>
      </c>
      <c r="D183" s="11" t="n">
        <v>105.5496</v>
      </c>
      <c r="E183" s="9" t="n">
        <v>0.783808</v>
      </c>
      <c r="F183" s="11" t="n">
        <f aca="false">B183/$B$325*100</f>
        <v>59.5393350358267</v>
      </c>
      <c r="G183" s="11" t="n">
        <f aca="false">C183/$C$325*100</f>
        <v>107.288401253919</v>
      </c>
      <c r="H183" s="11" t="n">
        <f aca="false">D183/$D$325*100</f>
        <v>106.66230112534</v>
      </c>
      <c r="I183" s="8" t="n">
        <v>1247</v>
      </c>
      <c r="J183" s="11" t="n">
        <f aca="false">I183/$I$325*100</f>
        <v>119.536042944785</v>
      </c>
      <c r="K183" s="11" t="n">
        <f aca="false">'Monthly Data'!C183/'Monthly Data'!$C$325*100</f>
        <v>16.2283996994741</v>
      </c>
      <c r="L183" s="12" t="n">
        <f aca="false">IFERROR(INDEX('Segments Monthly'!$O:$O,MATCH($A183,'Segments Monthly'!$A:$A,0))/INDEX('Segments Monthly'!$O:$O,MATCH($A$325,'Segments Monthly'!$A:$A,0))*100,"")</f>
        <v>66.5247826630085</v>
      </c>
    </row>
    <row r="184" customFormat="false" ht="15" hidden="false" customHeight="true" outlineLevel="0" collapsed="false">
      <c r="A184" s="7" t="n">
        <v>39508</v>
      </c>
      <c r="B184" s="8" t="n">
        <f aca="false">'Monthly Data'!B184</f>
        <v>48567</v>
      </c>
      <c r="C184" s="8" t="n">
        <v>13650</v>
      </c>
      <c r="D184" s="11" t="n">
        <v>105.1411</v>
      </c>
      <c r="E184" s="9" t="n">
        <v>0.780497</v>
      </c>
      <c r="F184" s="11" t="n">
        <f aca="false">B184/$B$325*100</f>
        <v>60.207522376218</v>
      </c>
      <c r="G184" s="11" t="n">
        <f aca="false">C184/$C$325*100</f>
        <v>106.974921630094</v>
      </c>
      <c r="H184" s="11" t="n">
        <f aca="false">D184/$D$325*100</f>
        <v>106.249494729013</v>
      </c>
      <c r="I184" s="8" t="n">
        <v>1248.2</v>
      </c>
      <c r="J184" s="11" t="n">
        <f aca="false">I184/$I$325*100</f>
        <v>119.651073619632</v>
      </c>
      <c r="K184" s="11" t="n">
        <f aca="false">'Monthly Data'!C184/'Monthly Data'!$C$325*100</f>
        <v>16.9153160888698</v>
      </c>
      <c r="L184" s="12" t="n">
        <f aca="false">IFERROR(INDEX('Segments Monthly'!$O:$O,MATCH($A184,'Segments Monthly'!$A:$A,0))/INDEX('Segments Monthly'!$O:$O,MATCH($A$325,'Segments Monthly'!$A:$A,0))*100,"")</f>
        <v>67.4605693558312</v>
      </c>
    </row>
    <row r="185" customFormat="false" ht="15" hidden="false" customHeight="true" outlineLevel="0" collapsed="false">
      <c r="A185" s="7" t="n">
        <v>39539</v>
      </c>
      <c r="B185" s="8" t="n">
        <f aca="false">'Monthly Data'!B185</f>
        <v>49910</v>
      </c>
      <c r="C185" s="8" t="n">
        <v>13589</v>
      </c>
      <c r="D185" s="11" t="n">
        <v>104.1184</v>
      </c>
      <c r="E185" s="9" t="n">
        <v>0.772828</v>
      </c>
      <c r="F185" s="11" t="n">
        <f aca="false">B185/$B$325*100</f>
        <v>61.8724121686956</v>
      </c>
      <c r="G185" s="11" t="n">
        <f aca="false">C185/$C$325*100</f>
        <v>106.496865203762</v>
      </c>
      <c r="H185" s="11" t="n">
        <f aca="false">D185/$D$325*100</f>
        <v>105.216013452335</v>
      </c>
      <c r="I185" s="8" t="n">
        <v>1246.1</v>
      </c>
      <c r="J185" s="11" t="n">
        <f aca="false">I185/$I$325*100</f>
        <v>119.44976993865</v>
      </c>
      <c r="K185" s="11" t="n">
        <f aca="false">'Monthly Data'!C185/'Monthly Data'!$C$325*100</f>
        <v>20.5752924761189</v>
      </c>
      <c r="L185" s="12" t="n">
        <f aca="false">IFERROR(INDEX('Segments Monthly'!$O:$O,MATCH($A185,'Segments Monthly'!$A:$A,0))/INDEX('Segments Monthly'!$O:$O,MATCH($A$325,'Segments Monthly'!$A:$A,0))*100,"")</f>
        <v>67.7087429848385</v>
      </c>
    </row>
    <row r="186" customFormat="false" ht="15" hidden="false" customHeight="true" outlineLevel="0" collapsed="false">
      <c r="A186" s="7" t="n">
        <v>39569</v>
      </c>
      <c r="B186" s="8" t="n">
        <f aca="false">'Monthly Data'!B186</f>
        <v>52617</v>
      </c>
      <c r="C186" s="8" t="n">
        <v>13555</v>
      </c>
      <c r="D186" s="11" t="n">
        <v>103.5516</v>
      </c>
      <c r="E186" s="9" t="n">
        <v>0.768707</v>
      </c>
      <c r="F186" s="11" t="n">
        <f aca="false">B186/$B$325*100</f>
        <v>65.2282250266531</v>
      </c>
      <c r="G186" s="11" t="n">
        <f aca="false">C186/$C$325*100</f>
        <v>106.230407523511</v>
      </c>
      <c r="H186" s="11" t="n">
        <f aca="false">D186/$D$325*100</f>
        <v>104.643238261544</v>
      </c>
      <c r="I186" s="8" t="n">
        <v>1242.6</v>
      </c>
      <c r="J186" s="11" t="n">
        <f aca="false">I186/$I$325*100</f>
        <v>119.114263803681</v>
      </c>
      <c r="K186" s="11" t="n">
        <f aca="false">'Monthly Data'!C186/'Monthly Data'!$C$325*100</f>
        <v>19.673714715037</v>
      </c>
      <c r="L186" s="12" t="n">
        <f aca="false">IFERROR(INDEX('Segments Monthly'!$O:$O,MATCH($A186,'Segments Monthly'!$A:$A,0))/INDEX('Segments Monthly'!$O:$O,MATCH($A$325,'Segments Monthly'!$A:$A,0))*100,"")</f>
        <v>67.7633374818982</v>
      </c>
    </row>
    <row r="187" customFormat="false" ht="15" hidden="false" customHeight="true" outlineLevel="0" collapsed="false">
      <c r="A187" s="7" t="n">
        <v>39600</v>
      </c>
      <c r="B187" s="8" t="n">
        <f aca="false">'Monthly Data'!B187</f>
        <v>54289</v>
      </c>
      <c r="C187" s="8" t="n">
        <v>13494</v>
      </c>
      <c r="D187" s="11" t="n">
        <v>102.8599</v>
      </c>
      <c r="E187" s="9" t="n">
        <v>0.763794</v>
      </c>
      <c r="F187" s="11" t="n">
        <f aca="false">B187/$B$325*100</f>
        <v>67.3009694294994</v>
      </c>
      <c r="G187" s="11" t="n">
        <f aca="false">C187/$C$325*100</f>
        <v>105.752351097179</v>
      </c>
      <c r="H187" s="11" t="n">
        <f aca="false">D187/$D$325*100</f>
        <v>103.944246378218</v>
      </c>
      <c r="I187" s="8" t="n">
        <v>1237.7</v>
      </c>
      <c r="J187" s="11" t="n">
        <f aca="false">I187/$I$325*100</f>
        <v>118.644555214724</v>
      </c>
      <c r="K187" s="11" t="n">
        <f aca="false">'Monthly Data'!C187/'Monthly Data'!$C$325*100</f>
        <v>21.8847268434045</v>
      </c>
      <c r="L187" s="12" t="n">
        <f aca="false">IFERROR(INDEX('Segments Monthly'!$O:$O,MATCH($A187,'Segments Monthly'!$A:$A,0))/INDEX('Segments Monthly'!$O:$O,MATCH($A$325,'Segments Monthly'!$A:$A,0))*100,"")</f>
        <v>67.7506604546149</v>
      </c>
    </row>
    <row r="188" customFormat="false" ht="15" hidden="false" customHeight="true" outlineLevel="0" collapsed="false">
      <c r="A188" s="7" t="n">
        <v>39630</v>
      </c>
      <c r="B188" s="8" t="n">
        <f aca="false">'Monthly Data'!B188</f>
        <v>52515</v>
      </c>
      <c r="C188" s="8" t="n">
        <v>13419</v>
      </c>
      <c r="D188" s="11" t="n">
        <v>101.8548</v>
      </c>
      <c r="E188" s="9" t="n">
        <v>0.756664</v>
      </c>
      <c r="F188" s="11" t="n">
        <f aca="false">B188/$B$325*100</f>
        <v>65.1017777006422</v>
      </c>
      <c r="G188" s="11" t="n">
        <f aca="false">C188/$C$325*100</f>
        <v>105.164576802508</v>
      </c>
      <c r="H188" s="11" t="n">
        <f aca="false">D188/$D$325*100</f>
        <v>102.928550640279</v>
      </c>
      <c r="I188" s="8" t="n">
        <v>1234.6</v>
      </c>
      <c r="J188" s="11" t="n">
        <f aca="false">I188/$I$325*100</f>
        <v>118.347392638037</v>
      </c>
      <c r="K188" s="11" t="n">
        <f aca="false">'Monthly Data'!C188/'Monthly Data'!$C$325*100</f>
        <v>25.802296876677</v>
      </c>
      <c r="L188" s="12" t="n">
        <f aca="false">IFERROR(INDEX('Segments Monthly'!$O:$O,MATCH($A188,'Segments Monthly'!$A:$A,0))/INDEX('Segments Monthly'!$O:$O,MATCH($A$325,'Segments Monthly'!$A:$A,0))*100,"")</f>
        <v>66.6057490781395</v>
      </c>
    </row>
    <row r="189" customFormat="false" ht="15" hidden="false" customHeight="true" outlineLevel="0" collapsed="false">
      <c r="A189" s="7" t="n">
        <v>39661</v>
      </c>
      <c r="B189" s="8" t="n">
        <f aca="false">'Monthly Data'!B189</f>
        <v>54380</v>
      </c>
      <c r="C189" s="8" t="n">
        <v>13348</v>
      </c>
      <c r="D189" s="11" t="n">
        <v>100.5497</v>
      </c>
      <c r="E189" s="9" t="n">
        <v>0.747397</v>
      </c>
      <c r="F189" s="11" t="n">
        <f aca="false">B189/$B$325*100</f>
        <v>67.4137802791759</v>
      </c>
      <c r="G189" s="11" t="n">
        <f aca="false">C189/$C$325*100</f>
        <v>104.608150470219</v>
      </c>
      <c r="H189" s="11" t="n">
        <f aca="false">D189/$D$325*100</f>
        <v>101.60969231018</v>
      </c>
      <c r="I189" s="8" t="n">
        <v>1234.7</v>
      </c>
      <c r="J189" s="11" t="n">
        <f aca="false">I189/$I$325*100</f>
        <v>118.356978527607</v>
      </c>
      <c r="K189" s="11" t="n">
        <f aca="false">'Monthly Data'!C189/'Monthly Data'!$C$325*100</f>
        <v>24.7397230868305</v>
      </c>
      <c r="L189" s="12" t="n">
        <f aca="false">IFERROR(INDEX('Segments Monthly'!$O:$O,MATCH($A189,'Segments Monthly'!$A:$A,0))/INDEX('Segments Monthly'!$O:$O,MATCH($A$325,'Segments Monthly'!$A:$A,0))*100,"")</f>
        <v>65.8776065402357</v>
      </c>
    </row>
    <row r="190" customFormat="false" ht="15" hidden="false" customHeight="true" outlineLevel="0" collapsed="false">
      <c r="A190" s="7" t="n">
        <v>39692</v>
      </c>
      <c r="B190" s="8" t="n">
        <f aca="false">'Monthly Data'!B190</f>
        <v>56654</v>
      </c>
      <c r="C190" s="8" t="n">
        <v>13267</v>
      </c>
      <c r="D190" s="11" t="n">
        <v>96.9448</v>
      </c>
      <c r="E190" s="9" t="n">
        <v>0.721116</v>
      </c>
      <c r="F190" s="11" t="n">
        <f aca="false">B190/$B$325*100</f>
        <v>70.2328118414202</v>
      </c>
      <c r="G190" s="11" t="n">
        <f aca="false">C190/$C$325*100</f>
        <v>103.973354231975</v>
      </c>
      <c r="H190" s="11" t="n">
        <f aca="false">D190/$D$325*100</f>
        <v>97.9667895485707</v>
      </c>
      <c r="I190" s="8" t="n">
        <v>1232.6</v>
      </c>
      <c r="J190" s="11" t="n">
        <f aca="false">I190/$I$325*100</f>
        <v>118.155674846626</v>
      </c>
      <c r="K190" s="11" t="n">
        <f aca="false">'Monthly Data'!C190/'Monthly Data'!$C$325*100</f>
        <v>24.546527852313</v>
      </c>
      <c r="L190" s="12" t="n">
        <f aca="false">IFERROR(INDEX('Segments Monthly'!$O:$O,MATCH($A190,'Segments Monthly'!$A:$A,0))/INDEX('Segments Monthly'!$O:$O,MATCH($A$325,'Segments Monthly'!$A:$A,0))*100,"")</f>
        <v>64.6047219613304</v>
      </c>
    </row>
    <row r="191" customFormat="false" ht="15" hidden="false" customHeight="true" outlineLevel="0" collapsed="false">
      <c r="A191" s="7" t="n">
        <v>39722</v>
      </c>
      <c r="B191" s="8" t="n">
        <f aca="false">'Monthly Data'!B191</f>
        <v>58710</v>
      </c>
      <c r="C191" s="8" t="n">
        <v>13138</v>
      </c>
      <c r="D191" s="11" t="n">
        <v>96.395</v>
      </c>
      <c r="E191" s="9" t="n">
        <v>0.717634</v>
      </c>
      <c r="F191" s="11" t="n">
        <f aca="false">B191/$B$325*100</f>
        <v>72.7815932363077</v>
      </c>
      <c r="G191" s="11" t="n">
        <f aca="false">C191/$C$325*100</f>
        <v>102.962382445141</v>
      </c>
      <c r="H191" s="11" t="n">
        <f aca="false">D191/$D$325*100</f>
        <v>97.4111935713362</v>
      </c>
      <c r="I191" s="8" t="n">
        <v>1224.9</v>
      </c>
      <c r="J191" s="11" t="n">
        <f aca="false">I191/$I$325*100</f>
        <v>117.417561349693</v>
      </c>
      <c r="K191" s="11" t="n">
        <f aca="false">'Monthly Data'!C191/'Monthly Data'!$C$325*100</f>
        <v>26.9722013523666</v>
      </c>
      <c r="L191" s="12" t="n">
        <f aca="false">IFERROR(INDEX('Segments Monthly'!$O:$O,MATCH($A191,'Segments Monthly'!$A:$A,0))/INDEX('Segments Monthly'!$O:$O,MATCH($A$325,'Segments Monthly'!$A:$A,0))*100,"")</f>
        <v>62.6417259263715</v>
      </c>
    </row>
    <row r="192" customFormat="false" ht="15" hidden="false" customHeight="true" outlineLevel="0" collapsed="false">
      <c r="A192" s="7" t="n">
        <v>39753</v>
      </c>
      <c r="B192" s="8" t="n">
        <f aca="false">'Monthly Data'!B192</f>
        <v>58318</v>
      </c>
      <c r="C192" s="8" t="n">
        <v>13026</v>
      </c>
      <c r="D192" s="11" t="n">
        <v>93.9577</v>
      </c>
      <c r="E192" s="9" t="n">
        <v>0.70018</v>
      </c>
      <c r="F192" s="11" t="n">
        <f aca="false">B192/$B$325*100</f>
        <v>72.2956388069323</v>
      </c>
      <c r="G192" s="11" t="n">
        <f aca="false">C192/$C$325*100</f>
        <v>102.084639498433</v>
      </c>
      <c r="H192" s="11" t="n">
        <f aca="false">D192/$D$325*100</f>
        <v>94.9481996184194</v>
      </c>
      <c r="I192" s="8" t="n">
        <v>1215.9</v>
      </c>
      <c r="J192" s="11" t="n">
        <f aca="false">I192/$I$325*100</f>
        <v>116.554831288344</v>
      </c>
      <c r="K192" s="11" t="n">
        <f aca="false">'Monthly Data'!C192/'Monthly Data'!$C$325*100</f>
        <v>31.233229580337</v>
      </c>
      <c r="L192" s="12" t="n">
        <f aca="false">IFERROR(INDEX('Segments Monthly'!$O:$O,MATCH($A192,'Segments Monthly'!$A:$A,0))/INDEX('Segments Monthly'!$O:$O,MATCH($A$325,'Segments Monthly'!$A:$A,0))*100,"")</f>
        <v>59.9440175072523</v>
      </c>
    </row>
    <row r="193" customFormat="false" ht="15" hidden="false" customHeight="true" outlineLevel="0" collapsed="false">
      <c r="A193" s="7" t="n">
        <v>39783</v>
      </c>
      <c r="B193" s="8" t="n">
        <f aca="false">'Monthly Data'!B193</f>
        <v>58386</v>
      </c>
      <c r="C193" s="8" t="n">
        <v>12842</v>
      </c>
      <c r="D193" s="11" t="n">
        <v>90.7372</v>
      </c>
      <c r="E193" s="9" t="n">
        <v>0.676929</v>
      </c>
      <c r="F193" s="11" t="n">
        <f aca="false">B193/$B$325*100</f>
        <v>72.3799370242729</v>
      </c>
      <c r="G193" s="11" t="n">
        <f aca="false">C193/$C$325*100</f>
        <v>100.64263322884</v>
      </c>
      <c r="H193" s="11" t="n">
        <f aca="false">D193/$D$325*100</f>
        <v>91.6937491915664</v>
      </c>
      <c r="I193" s="8" t="n">
        <v>1205.4</v>
      </c>
      <c r="J193" s="11" t="n">
        <f aca="false">I193/$I$325*100</f>
        <v>115.548312883436</v>
      </c>
      <c r="K193" s="11" t="n">
        <f aca="false">'Monthly Data'!C193/'Monthly Data'!$C$325*100</f>
        <v>31.2010303745841</v>
      </c>
      <c r="L193" s="12" t="n">
        <f aca="false">IFERROR(INDEX('Segments Monthly'!$O:$O,MATCH($A193,'Segments Monthly'!$A:$A,0))/INDEX('Segments Monthly'!$O:$O,MATCH($A$325,'Segments Monthly'!$A:$A,0))*100,"")</f>
        <v>57.6990732815457</v>
      </c>
    </row>
    <row r="194" customFormat="false" ht="15" hidden="false" customHeight="true" outlineLevel="0" collapsed="false">
      <c r="A194" s="7" t="n">
        <v>39814</v>
      </c>
      <c r="B194" s="8" t="n">
        <f aca="false">'Monthly Data'!B194</f>
        <v>63869</v>
      </c>
      <c r="C194" s="8" t="n">
        <v>12552</v>
      </c>
      <c r="D194" s="11" t="n">
        <v>87.761</v>
      </c>
      <c r="E194" s="9" t="n">
        <v>0.655516</v>
      </c>
      <c r="F194" s="11" t="n">
        <f aca="false">B194/$B$325*100</f>
        <v>79.1771006371954</v>
      </c>
      <c r="G194" s="11" t="n">
        <f aca="false">C194/$C$325*100</f>
        <v>98.3699059561129</v>
      </c>
      <c r="H194" s="11" t="n">
        <f aca="false">D194/$D$325*100</f>
        <v>88.6861741689303</v>
      </c>
      <c r="I194" s="8" t="n">
        <v>1194.1</v>
      </c>
      <c r="J194" s="11" t="n">
        <f aca="false">I194/$I$325*100</f>
        <v>114.465107361963</v>
      </c>
      <c r="K194" s="11" t="n">
        <f aca="false">'Monthly Data'!C194/'Monthly Data'!$C$325*100</f>
        <v>35.1186004078566</v>
      </c>
      <c r="L194" s="12" t="n">
        <f aca="false">IFERROR(INDEX('Segments Monthly'!$O:$O,MATCH($A194,'Segments Monthly'!$A:$A,0))/INDEX('Segments Monthly'!$O:$O,MATCH($A$325,'Segments Monthly'!$A:$A,0))*100,"")</f>
        <v>56.4844845215348</v>
      </c>
    </row>
    <row r="195" customFormat="false" ht="15" hidden="false" customHeight="true" outlineLevel="0" collapsed="false">
      <c r="A195" s="7" t="n">
        <v>39845</v>
      </c>
      <c r="B195" s="8" t="n">
        <f aca="false">'Monthly Data'!B195</f>
        <v>66482</v>
      </c>
      <c r="C195" s="8" t="n">
        <v>12371</v>
      </c>
      <c r="D195" s="11" t="n">
        <v>87.7622</v>
      </c>
      <c r="E195" s="9" t="n">
        <v>0.656396</v>
      </c>
      <c r="F195" s="11" t="n">
        <f aca="false">B195/$B$325*100</f>
        <v>82.4163836064761</v>
      </c>
      <c r="G195" s="11" t="n">
        <f aca="false">C195/$C$325*100</f>
        <v>96.9514106583072</v>
      </c>
      <c r="H195" s="11" t="n">
        <f aca="false">D195/$D$325*100</f>
        <v>88.6873868192989</v>
      </c>
      <c r="I195" s="8" t="n">
        <v>1175.8</v>
      </c>
      <c r="J195" s="11" t="n">
        <f aca="false">I195/$I$325*100</f>
        <v>112.710889570552</v>
      </c>
      <c r="K195" s="11" t="n">
        <f aca="false">'Monthly Data'!C195/'Monthly Data'!$C$325*100</f>
        <v>34.2814210582806</v>
      </c>
      <c r="L195" s="12" t="n">
        <f aca="false">IFERROR(INDEX('Segments Monthly'!$O:$O,MATCH($A195,'Segments Monthly'!$A:$A,0))/INDEX('Segments Monthly'!$O:$O,MATCH($A$325,'Segments Monthly'!$A:$A,0))*100,"")</f>
        <v>56.7983566131055</v>
      </c>
    </row>
    <row r="196" customFormat="false" ht="15" hidden="false" customHeight="true" outlineLevel="0" collapsed="false">
      <c r="A196" s="7" t="n">
        <v>39873</v>
      </c>
      <c r="B196" s="8" t="n">
        <f aca="false">'Monthly Data'!B196</f>
        <v>64284</v>
      </c>
      <c r="C196" s="8" t="n">
        <v>12196</v>
      </c>
      <c r="D196" s="11" t="n">
        <v>86.2344</v>
      </c>
      <c r="E196" s="9" t="n">
        <v>0.645874</v>
      </c>
      <c r="F196" s="11" t="n">
        <f aca="false">B196/$B$325*100</f>
        <v>79.6915676989066</v>
      </c>
      <c r="G196" s="11" t="n">
        <f aca="false">C196/$C$325*100</f>
        <v>95.5799373040752</v>
      </c>
      <c r="H196" s="11" t="n">
        <f aca="false">D196/$D$325*100</f>
        <v>87.1434807916182</v>
      </c>
      <c r="I196" s="8" t="n">
        <v>1164.6</v>
      </c>
      <c r="J196" s="11" t="n">
        <f aca="false">I196/$I$325*100</f>
        <v>111.63726993865</v>
      </c>
      <c r="K196" s="11" t="n">
        <f aca="false">'Monthly Data'!C196/'Monthly Data'!$C$325*100</f>
        <v>33.5408393259633</v>
      </c>
      <c r="L196" s="12" t="n">
        <f aca="false">IFERROR(INDEX('Segments Monthly'!$O:$O,MATCH($A196,'Segments Monthly'!$A:$A,0))/INDEX('Segments Monthly'!$O:$O,MATCH($A$325,'Segments Monthly'!$A:$A,0))*100,"")</f>
        <v>57.0597624676713</v>
      </c>
    </row>
    <row r="197" customFormat="false" ht="15" hidden="false" customHeight="true" outlineLevel="0" collapsed="false">
      <c r="A197" s="7" t="n">
        <v>39904</v>
      </c>
      <c r="B197" s="8" t="n">
        <f aca="false">'Monthly Data'!B197</f>
        <v>63750</v>
      </c>
      <c r="C197" s="8" t="n">
        <v>12017</v>
      </c>
      <c r="D197" s="11" t="n">
        <v>85.6368</v>
      </c>
      <c r="E197" s="9" t="n">
        <v>0.642313</v>
      </c>
      <c r="F197" s="11" t="n">
        <f aca="false">B197/$B$325*100</f>
        <v>79.0295787568492</v>
      </c>
      <c r="G197" s="11" t="n">
        <f aca="false">C197/$C$325*100</f>
        <v>94.1771159874608</v>
      </c>
      <c r="H197" s="11" t="n">
        <f aca="false">D197/$D$325*100</f>
        <v>86.5395809080326</v>
      </c>
      <c r="I197" s="8" t="n">
        <v>1148.5</v>
      </c>
      <c r="J197" s="11" t="n">
        <f aca="false">I197/$I$325*100</f>
        <v>110.093941717791</v>
      </c>
      <c r="K197" s="11" t="n">
        <f aca="false">'Monthly Data'!C197/'Monthly Data'!$C$325*100</f>
        <v>34.6678115273157</v>
      </c>
      <c r="L197" s="12" t="n">
        <f aca="false">IFERROR(INDEX('Segments Monthly'!$O:$O,MATCH($A197,'Segments Monthly'!$A:$A,0))/INDEX('Segments Monthly'!$O:$O,MATCH($A$325,'Segments Monthly'!$A:$A,0))*100,"")</f>
        <v>57.1794076959734</v>
      </c>
    </row>
    <row r="198" customFormat="false" ht="15" hidden="false" customHeight="true" outlineLevel="0" collapsed="false">
      <c r="A198" s="7" t="n">
        <v>39934</v>
      </c>
      <c r="B198" s="8" t="n">
        <f aca="false">'Monthly Data'!B198</f>
        <v>63219</v>
      </c>
      <c r="C198" s="8" t="n">
        <v>11850</v>
      </c>
      <c r="D198" s="11" t="n">
        <v>84.711</v>
      </c>
      <c r="E198" s="9" t="n">
        <v>0.636299</v>
      </c>
      <c r="F198" s="11" t="n">
        <f aca="false">B198/$B$325*100</f>
        <v>78.3713088537922</v>
      </c>
      <c r="G198" s="11" t="n">
        <f aca="false">C198/$C$325*100</f>
        <v>92.8683385579937</v>
      </c>
      <c r="H198" s="11" t="n">
        <f aca="false">D198/$D$325*100</f>
        <v>85.6040211486224</v>
      </c>
      <c r="I198" s="8" t="n">
        <v>1131.6</v>
      </c>
      <c r="J198" s="11" t="n">
        <f aca="false">I198/$I$325*100</f>
        <v>108.473926380368</v>
      </c>
      <c r="K198" s="11" t="n">
        <f aca="false">'Monthly Data'!C198/'Monthly Data'!$C$325*100</f>
        <v>36.4173017065579</v>
      </c>
      <c r="L198" s="12" t="n">
        <f aca="false">IFERROR(INDEX('Segments Monthly'!$O:$O,MATCH($A198,'Segments Monthly'!$A:$A,0))/INDEX('Segments Monthly'!$O:$O,MATCH($A$325,'Segments Monthly'!$A:$A,0))*100,"")</f>
        <v>57.4930021884065</v>
      </c>
    </row>
    <row r="199" customFormat="false" ht="15" hidden="false" customHeight="true" outlineLevel="0" collapsed="false">
      <c r="A199" s="7" t="n">
        <v>39965</v>
      </c>
      <c r="B199" s="8" t="n">
        <f aca="false">'Monthly Data'!B199</f>
        <v>59394</v>
      </c>
      <c r="C199" s="8" t="n">
        <v>11713</v>
      </c>
      <c r="D199" s="11" t="n">
        <v>84.4343</v>
      </c>
      <c r="E199" s="9" t="n">
        <v>0.635164</v>
      </c>
      <c r="F199" s="11" t="n">
        <f aca="false">B199/$B$325*100</f>
        <v>73.6295341283812</v>
      </c>
      <c r="G199" s="11" t="n">
        <f aca="false">C199/$C$325*100</f>
        <v>91.794670846395</v>
      </c>
      <c r="H199" s="11" t="n">
        <f aca="false">D199/$D$325*100</f>
        <v>85.3244041844522</v>
      </c>
      <c r="I199" s="8" t="n">
        <v>1117.2</v>
      </c>
      <c r="J199" s="11" t="n">
        <f aca="false">I199/$I$325*100</f>
        <v>107.093558282209</v>
      </c>
      <c r="K199" s="11" t="n">
        <f aca="false">'Monthly Data'!C199/'Monthly Data'!$C$325*100</f>
        <v>35.3976601910486</v>
      </c>
      <c r="L199" s="12" t="n">
        <f aca="false">IFERROR(INDEX('Segments Monthly'!$O:$O,MATCH($A199,'Segments Monthly'!$A:$A,0))/INDEX('Segments Monthly'!$O:$O,MATCH($A$325,'Segments Monthly'!$A:$A,0))*100,"")</f>
        <v>57.4183280203943</v>
      </c>
    </row>
    <row r="200" customFormat="false" ht="15" hidden="false" customHeight="true" outlineLevel="0" collapsed="false">
      <c r="A200" s="7" t="n">
        <v>39995</v>
      </c>
      <c r="B200" s="8" t="n">
        <f aca="false">'Monthly Data'!B200</f>
        <v>57699</v>
      </c>
      <c r="C200" s="8" t="n">
        <v>11654</v>
      </c>
      <c r="D200" s="11" t="n">
        <v>85.8216</v>
      </c>
      <c r="E200" s="9" t="n">
        <v>0.646551</v>
      </c>
      <c r="F200" s="11" t="n">
        <f aca="false">B200/$B$325*100</f>
        <v>71.5282770931991</v>
      </c>
      <c r="G200" s="11" t="n">
        <f aca="false">C200/$C$325*100</f>
        <v>91.3322884012539</v>
      </c>
      <c r="H200" s="11" t="n">
        <f aca="false">D200/$D$325*100</f>
        <v>86.7263290648041</v>
      </c>
      <c r="I200" s="8" t="n">
        <v>1109.4</v>
      </c>
      <c r="J200" s="11" t="n">
        <f aca="false">I200/$I$325*100</f>
        <v>106.345858895706</v>
      </c>
      <c r="K200" s="11" t="n">
        <f aca="false">'Monthly Data'!C200/'Monthly Data'!$C$325*100</f>
        <v>37.2330149189653</v>
      </c>
      <c r="L200" s="12" t="n">
        <f aca="false">IFERROR(INDEX('Segments Monthly'!$O:$O,MATCH($A200,'Segments Monthly'!$A:$A,0))/INDEX('Segments Monthly'!$O:$O,MATCH($A$325,'Segments Monthly'!$A:$A,0))*100,"")</f>
        <v>58.0401500886004</v>
      </c>
    </row>
    <row r="201" customFormat="false" ht="15" hidden="false" customHeight="true" outlineLevel="0" collapsed="false">
      <c r="A201" s="7" t="n">
        <v>40026</v>
      </c>
      <c r="B201" s="8" t="n">
        <f aca="false">'Monthly Data'!B201</f>
        <v>55482</v>
      </c>
      <c r="C201" s="8" t="n">
        <v>11612</v>
      </c>
      <c r="D201" s="11" t="n">
        <v>86.8203</v>
      </c>
      <c r="E201" s="9" t="n">
        <v>0.655019</v>
      </c>
      <c r="F201" s="11" t="n">
        <f aca="false">B201/$B$325*100</f>
        <v>68.7799072719609</v>
      </c>
      <c r="G201" s="11" t="n">
        <f aca="false">C201/$C$325*100</f>
        <v>91.0031347962382</v>
      </c>
      <c r="H201" s="11" t="n">
        <f aca="false">D201/$D$325*100</f>
        <v>87.7355573341094</v>
      </c>
      <c r="I201" s="8" t="n">
        <v>1099.7</v>
      </c>
      <c r="J201" s="11" t="n">
        <f aca="false">I201/$I$325*100</f>
        <v>105.416027607362</v>
      </c>
      <c r="K201" s="11" t="n">
        <f aca="false">'Monthly Data'!C201/'Monthly Data'!$C$325*100</f>
        <v>42.6639476226253</v>
      </c>
      <c r="L201" s="12" t="n">
        <f aca="false">IFERROR(INDEX('Segments Monthly'!$O:$O,MATCH($A201,'Segments Monthly'!$A:$A,0))/INDEX('Segments Monthly'!$O:$O,MATCH($A$325,'Segments Monthly'!$A:$A,0))*100,"")</f>
        <v>58.1319428700975</v>
      </c>
    </row>
    <row r="202" customFormat="false" ht="15" hidden="false" customHeight="true" outlineLevel="0" collapsed="false">
      <c r="A202" s="7" t="n">
        <v>40057</v>
      </c>
      <c r="B202" s="8" t="n">
        <f aca="false">'Monthly Data'!B202</f>
        <v>52194</v>
      </c>
      <c r="C202" s="8" t="n">
        <v>11580</v>
      </c>
      <c r="D202" s="11" t="n">
        <v>87.7576</v>
      </c>
      <c r="E202" s="9" t="n">
        <v>0.663037</v>
      </c>
      <c r="F202" s="11" t="n">
        <f aca="false">B202/$B$325*100</f>
        <v>64.7038405276077</v>
      </c>
      <c r="G202" s="11" t="n">
        <f aca="false">C202/$C$325*100</f>
        <v>90.7523510971787</v>
      </c>
      <c r="H202" s="11" t="n">
        <f aca="false">D202/$D$325*100</f>
        <v>88.6827383262191</v>
      </c>
      <c r="I202" s="8" t="n">
        <v>1096.3</v>
      </c>
      <c r="J202" s="11" t="n">
        <f aca="false">I202/$I$325*100</f>
        <v>105.090107361963</v>
      </c>
      <c r="K202" s="11" t="n">
        <f aca="false">'Monthly Data'!C202/'Monthly Data'!$C$325*100</f>
        <v>45.7658044434904</v>
      </c>
      <c r="L202" s="12" t="n">
        <f aca="false">IFERROR(INDEX('Segments Monthly'!$O:$O,MATCH($A202,'Segments Monthly'!$A:$A,0))/INDEX('Segments Monthly'!$O:$O,MATCH($A$325,'Segments Monthly'!$A:$A,0))*100,"")</f>
        <v>58.7984583994559</v>
      </c>
    </row>
    <row r="203" customFormat="false" ht="15" hidden="false" customHeight="true" outlineLevel="0" collapsed="false">
      <c r="A203" s="7" t="n">
        <v>40087</v>
      </c>
      <c r="B203" s="8" t="n">
        <f aca="false">'Monthly Data'!B203</f>
        <v>52021</v>
      </c>
      <c r="C203" s="8" t="n">
        <v>11527</v>
      </c>
      <c r="D203" s="11" t="n">
        <v>87.8323</v>
      </c>
      <c r="E203" s="9" t="n">
        <v>0.664538</v>
      </c>
      <c r="F203" s="11" t="n">
        <f aca="false">B203/$B$325*100</f>
        <v>64.4893759452557</v>
      </c>
      <c r="G203" s="11" t="n">
        <f aca="false">C203/$C$325*100</f>
        <v>90.3369905956113</v>
      </c>
      <c r="H203" s="11" t="n">
        <f aca="false">D203/$D$325*100</f>
        <v>88.7582258116673</v>
      </c>
      <c r="I203" s="8" t="n">
        <v>1090.9</v>
      </c>
      <c r="J203" s="11" t="n">
        <f aca="false">I203/$I$325*100</f>
        <v>104.572469325153</v>
      </c>
      <c r="K203" s="11" t="n">
        <f aca="false">'Monthly Data'!C203/'Monthly Data'!$C$325*100</f>
        <v>45.2076848771064</v>
      </c>
      <c r="L203" s="12" t="n">
        <f aca="false">IFERROR(INDEX('Segments Monthly'!$O:$O,MATCH($A203,'Segments Monthly'!$A:$A,0))/INDEX('Segments Monthly'!$O:$O,MATCH($A$325,'Segments Monthly'!$A:$A,0))*100,"")</f>
        <v>59.0252568948686</v>
      </c>
    </row>
    <row r="204" customFormat="false" ht="15" hidden="false" customHeight="true" outlineLevel="0" collapsed="false">
      <c r="A204" s="7" t="n">
        <v>40118</v>
      </c>
      <c r="B204" s="8" t="n">
        <f aca="false">'Monthly Data'!B204</f>
        <v>50901</v>
      </c>
      <c r="C204" s="8" t="n">
        <v>11498</v>
      </c>
      <c r="D204" s="11" t="n">
        <v>88.7957</v>
      </c>
      <c r="E204" s="9" t="n">
        <v>0.672763</v>
      </c>
      <c r="F204" s="11" t="n">
        <f aca="false">B204/$B$325*100</f>
        <v>63.1009347184688</v>
      </c>
      <c r="G204" s="11" t="n">
        <f aca="false">C204/$C$325*100</f>
        <v>90.1097178683386</v>
      </c>
      <c r="H204" s="11" t="n">
        <f aca="false">D204/$D$325*100</f>
        <v>89.731781949295</v>
      </c>
      <c r="I204" s="8" t="n">
        <v>1088.4</v>
      </c>
      <c r="J204" s="11" t="n">
        <f aca="false">I204/$I$325*100</f>
        <v>104.33282208589</v>
      </c>
      <c r="K204" s="11" t="n">
        <f aca="false">'Monthly Data'!C204/'Monthly Data'!$C$325*100</f>
        <v>50.209294837394</v>
      </c>
      <c r="L204" s="12" t="n">
        <f aca="false">IFERROR(INDEX('Segments Monthly'!$O:$O,MATCH($A204,'Segments Monthly'!$A:$A,0))/INDEX('Segments Monthly'!$O:$O,MATCH($A$325,'Segments Monthly'!$A:$A,0))*100,"")</f>
        <v>59.7675569887896</v>
      </c>
    </row>
    <row r="205" customFormat="false" ht="15" hidden="false" customHeight="true" outlineLevel="0" collapsed="false">
      <c r="A205" s="7" t="n">
        <v>40148</v>
      </c>
      <c r="B205" s="8" t="n">
        <f aca="false">'Monthly Data'!B205</f>
        <v>42551</v>
      </c>
      <c r="C205" s="8" t="n">
        <v>11465</v>
      </c>
      <c r="D205" s="11" t="n">
        <v>88.7374</v>
      </c>
      <c r="E205" s="9" t="n">
        <v>0.673247</v>
      </c>
      <c r="F205" s="11" t="n">
        <f aca="false">B205/$B$325*100</f>
        <v>52.749609500905</v>
      </c>
      <c r="G205" s="11" t="n">
        <f aca="false">C205/$C$325*100</f>
        <v>89.8510971786834</v>
      </c>
      <c r="H205" s="11" t="n">
        <f aca="false">D205/$D$325*100</f>
        <v>89.6728673522183</v>
      </c>
      <c r="I205" s="8" t="n">
        <v>1083.5</v>
      </c>
      <c r="J205" s="11" t="n">
        <f aca="false">I205/$I$325*100</f>
        <v>103.863113496933</v>
      </c>
      <c r="K205" s="11" t="n">
        <f aca="false">'Monthly Data'!C205/'Monthly Data'!$C$325*100</f>
        <v>45.4974777288827</v>
      </c>
      <c r="L205" s="12" t="n">
        <f aca="false">IFERROR(INDEX('Segments Monthly'!$O:$O,MATCH($A205,'Segments Monthly'!$A:$A,0))/INDEX('Segments Monthly'!$O:$O,MATCH($A$325,'Segments Monthly'!$A:$A,0))*100,"")</f>
        <v>60.0419174697764</v>
      </c>
    </row>
    <row r="206" customFormat="false" ht="15" hidden="false" customHeight="true" outlineLevel="0" collapsed="false">
      <c r="A206" s="7" t="n">
        <v>40179</v>
      </c>
      <c r="B206" s="8" t="n">
        <f aca="false">'Monthly Data'!B206</f>
        <v>45115</v>
      </c>
      <c r="C206" s="8" t="n">
        <v>11447</v>
      </c>
      <c r="D206" s="11" t="n">
        <v>89.7715</v>
      </c>
      <c r="E206" s="9" t="n">
        <v>0.682023</v>
      </c>
      <c r="F206" s="11" t="n">
        <f aca="false">B206/$B$325*100</f>
        <v>55.9281481665138</v>
      </c>
      <c r="G206" s="11" t="n">
        <f aca="false">C206/$C$325*100</f>
        <v>89.7100313479624</v>
      </c>
      <c r="H206" s="11" t="n">
        <f aca="false">D206/$D$325*100</f>
        <v>90.7178688073988</v>
      </c>
      <c r="I206" s="8" t="n">
        <v>1081.8</v>
      </c>
      <c r="J206" s="11" t="n">
        <f aca="false">I206/$I$325*100</f>
        <v>103.700153374233</v>
      </c>
      <c r="K206" s="11" t="n">
        <f aca="false">'Monthly Data'!C206/'Monthly Data'!$C$325*100</f>
        <v>49.8121712997746</v>
      </c>
      <c r="L206" s="12" t="n">
        <f aca="false">IFERROR(INDEX('Segments Monthly'!$O:$O,MATCH($A206,'Segments Monthly'!$A:$A,0))/INDEX('Segments Monthly'!$O:$O,MATCH($A$325,'Segments Monthly'!$A:$A,0))*100,"")</f>
        <v>61.4669263760821</v>
      </c>
    </row>
    <row r="207" customFormat="false" ht="15" hidden="false" customHeight="true" outlineLevel="0" collapsed="false">
      <c r="A207" s="7" t="n">
        <v>40210</v>
      </c>
      <c r="B207" s="8" t="n">
        <f aca="false">'Monthly Data'!B207</f>
        <v>45228</v>
      </c>
      <c r="C207" s="8" t="n">
        <v>11439</v>
      </c>
      <c r="D207" s="11" t="n">
        <v>89.8215</v>
      </c>
      <c r="E207" s="9" t="n">
        <v>0.683351</v>
      </c>
      <c r="F207" s="11" t="n">
        <f aca="false">B207/$B$325*100</f>
        <v>56.0682319688593</v>
      </c>
      <c r="G207" s="11" t="n">
        <f aca="false">C207/$C$325*100</f>
        <v>89.6473354231975</v>
      </c>
      <c r="H207" s="11" t="n">
        <f aca="false">D207/$D$325*100</f>
        <v>90.7683959060924</v>
      </c>
      <c r="I207" s="8" t="n">
        <v>1080.7</v>
      </c>
      <c r="J207" s="11" t="n">
        <f aca="false">I207/$I$325*100</f>
        <v>103.594708588957</v>
      </c>
      <c r="K207" s="11" t="n">
        <f aca="false">'Monthly Data'!C207/'Monthly Data'!$C$325*100</f>
        <v>53.8907373618117</v>
      </c>
      <c r="L207" s="12" t="n">
        <f aca="false">IFERROR(INDEX('Segments Monthly'!$O:$O,MATCH($A207,'Segments Monthly'!$A:$A,0))/INDEX('Segments Monthly'!$O:$O,MATCH($A$325,'Segments Monthly'!$A:$A,0))*100,"")</f>
        <v>62.9301514303296</v>
      </c>
    </row>
    <row r="208" customFormat="false" ht="15" hidden="false" customHeight="true" outlineLevel="0" collapsed="false">
      <c r="A208" s="7" t="n">
        <v>40238</v>
      </c>
      <c r="B208" s="8" t="n">
        <f aca="false">'Monthly Data'!B208</f>
        <v>49045</v>
      </c>
      <c r="C208" s="8" t="n">
        <v>11439</v>
      </c>
      <c r="D208" s="11" t="n">
        <v>91.0021</v>
      </c>
      <c r="E208" s="9" t="n">
        <v>0.693304</v>
      </c>
      <c r="F208" s="11" t="n">
        <f aca="false">B208/$B$325*100</f>
        <v>60.800089256936</v>
      </c>
      <c r="G208" s="11" t="n">
        <f aca="false">C208/$C$325*100</f>
        <v>89.6473354231975</v>
      </c>
      <c r="H208" s="11" t="n">
        <f aca="false">D208/$D$325*100</f>
        <v>91.961441760445</v>
      </c>
      <c r="I208" s="8" t="n">
        <v>1081.2</v>
      </c>
      <c r="J208" s="11" t="n">
        <f aca="false">I208/$I$325*100</f>
        <v>103.64263803681</v>
      </c>
      <c r="K208" s="11" t="n">
        <f aca="false">'Monthly Data'!C208/'Monthly Data'!$C$325*100</f>
        <v>68.069120961683</v>
      </c>
      <c r="L208" s="12" t="n">
        <f aca="false">IFERROR(INDEX('Segments Monthly'!$O:$O,MATCH($A208,'Segments Monthly'!$A:$A,0))/INDEX('Segments Monthly'!$O:$O,MATCH($A$325,'Segments Monthly'!$A:$A,0))*100,"")</f>
        <v>64.4633314672502</v>
      </c>
    </row>
    <row r="209" customFormat="false" ht="15" hidden="false" customHeight="true" outlineLevel="0" collapsed="false">
      <c r="A209" s="7" t="n">
        <v>40269</v>
      </c>
      <c r="B209" s="8" t="n">
        <f aca="false">'Monthly Data'!B209</f>
        <v>45738</v>
      </c>
      <c r="C209" s="8" t="n">
        <v>11475</v>
      </c>
      <c r="D209" s="11" t="n">
        <v>91.8003</v>
      </c>
      <c r="E209" s="9" t="n">
        <v>0.700368</v>
      </c>
      <c r="F209" s="11" t="n">
        <f aca="false">B209/$B$325*100</f>
        <v>56.700468598914</v>
      </c>
      <c r="G209" s="11" t="n">
        <f aca="false">C209/$C$325*100</f>
        <v>89.9294670846395</v>
      </c>
      <c r="H209" s="11" t="n">
        <f aca="false">D209/$D$325*100</f>
        <v>92.7680563639891</v>
      </c>
      <c r="I209" s="8" t="n">
        <v>1078.3</v>
      </c>
      <c r="J209" s="11" t="n">
        <f aca="false">I209/$I$325*100</f>
        <v>103.364647239264</v>
      </c>
      <c r="K209" s="11" t="n">
        <f aca="false">'Monthly Data'!C209/'Monthly Data'!$C$325*100</f>
        <v>62.3698615434153</v>
      </c>
      <c r="L209" s="12" t="n">
        <f aca="false">IFERROR(INDEX('Segments Monthly'!$O:$O,MATCH($A209,'Segments Monthly'!$A:$A,0))/INDEX('Segments Monthly'!$O:$O,MATCH($A$325,'Segments Monthly'!$A:$A,0))*100,"")</f>
        <v>65.4686104775168</v>
      </c>
    </row>
    <row r="210" customFormat="false" ht="15" hidden="false" customHeight="true" outlineLevel="0" collapsed="false">
      <c r="A210" s="7" t="n">
        <v>40299</v>
      </c>
      <c r="B210" s="8" t="n">
        <f aca="false">'Monthly Data'!B210</f>
        <v>43094</v>
      </c>
      <c r="C210" s="8" t="n">
        <v>11511</v>
      </c>
      <c r="D210" s="11" t="n">
        <v>92.9906</v>
      </c>
      <c r="E210" s="9" t="n">
        <v>0.710454</v>
      </c>
      <c r="F210" s="11" t="n">
        <f aca="false">B210/$B$325*100</f>
        <v>53.4227555599633</v>
      </c>
      <c r="G210" s="11" t="n">
        <f aca="false">C210/$C$325*100</f>
        <v>90.2115987460815</v>
      </c>
      <c r="H210" s="11" t="n">
        <f aca="false">D210/$D$325*100</f>
        <v>93.9709044754883</v>
      </c>
      <c r="I210" s="8" t="n">
        <v>1079.1</v>
      </c>
      <c r="J210" s="11" t="n">
        <f aca="false">I210/$I$325*100</f>
        <v>103.441334355828</v>
      </c>
      <c r="K210" s="11" t="n">
        <f aca="false">'Monthly Data'!C210/'Monthly Data'!$C$325*100</f>
        <v>48.5564022754105</v>
      </c>
      <c r="L210" s="12" t="n">
        <f aca="false">IFERROR(INDEX('Segments Monthly'!$O:$O,MATCH($A210,'Segments Monthly'!$A:$A,0))/INDEX('Segments Monthly'!$O:$O,MATCH($A$325,'Segments Monthly'!$A:$A,0))*100,"")</f>
        <v>66.114861269831</v>
      </c>
    </row>
    <row r="211" customFormat="false" ht="15" hidden="false" customHeight="true" outlineLevel="0" collapsed="false">
      <c r="A211" s="7" t="n">
        <v>40330</v>
      </c>
      <c r="B211" s="8" t="n">
        <f aca="false">'Monthly Data'!B211</f>
        <v>42111</v>
      </c>
      <c r="C211" s="8" t="n">
        <v>11529</v>
      </c>
      <c r="D211" s="11" t="n">
        <v>92.9321</v>
      </c>
      <c r="E211" s="9" t="n">
        <v>0.711019</v>
      </c>
      <c r="F211" s="11" t="n">
        <f aca="false">B211/$B$325*100</f>
        <v>52.2041504475244</v>
      </c>
      <c r="G211" s="11" t="n">
        <f aca="false">C211/$C$325*100</f>
        <v>90.3526645768025</v>
      </c>
      <c r="H211" s="11" t="n">
        <f aca="false">D211/$D$325*100</f>
        <v>93.9117877700168</v>
      </c>
      <c r="I211" s="8" t="n">
        <v>1078.4</v>
      </c>
      <c r="J211" s="11" t="n">
        <f aca="false">I211/$I$325*100</f>
        <v>103.374233128834</v>
      </c>
      <c r="K211" s="11" t="n">
        <f aca="false">'Monthly Data'!C211/'Monthly Data'!$C$325*100</f>
        <v>46.3239240098744</v>
      </c>
      <c r="L211" s="12" t="n">
        <f aca="false">IFERROR(INDEX('Segments Monthly'!$O:$O,MATCH($A211,'Segments Monthly'!$A:$A,0))/INDEX('Segments Monthly'!$O:$O,MATCH($A$325,'Segments Monthly'!$A:$A,0))*100,"")</f>
        <v>66.2544011029939</v>
      </c>
    </row>
    <row r="212" customFormat="false" ht="15" hidden="false" customHeight="true" outlineLevel="0" collapsed="false">
      <c r="A212" s="7" t="n">
        <v>40360</v>
      </c>
      <c r="B212" s="8" t="n">
        <f aca="false">'Monthly Data'!B212</f>
        <v>40652</v>
      </c>
      <c r="C212" s="8" t="n">
        <v>11546</v>
      </c>
      <c r="D212" s="11" t="n">
        <v>93.443</v>
      </c>
      <c r="E212" s="9" t="n">
        <v>0.715936</v>
      </c>
      <c r="F212" s="11" t="n">
        <f aca="false">B212/$B$325*100</f>
        <v>50.3954578137009</v>
      </c>
      <c r="G212" s="11" t="n">
        <f aca="false">C212/$C$325*100</f>
        <v>90.4858934169279</v>
      </c>
      <c r="H212" s="11" t="n">
        <f aca="false">D212/$D$325*100</f>
        <v>94.4280736644677</v>
      </c>
      <c r="I212" s="8" t="n">
        <v>1079.9</v>
      </c>
      <c r="J212" s="11" t="n">
        <f aca="false">I212/$I$325*100</f>
        <v>103.518021472393</v>
      </c>
      <c r="K212" s="11" t="n">
        <f aca="false">'Monthly Data'!C212/'Monthly Data'!$C$325*100</f>
        <v>44.638832242138</v>
      </c>
      <c r="L212" s="12" t="n">
        <f aca="false">IFERROR(INDEX('Segments Monthly'!$O:$O,MATCH($A212,'Segments Monthly'!$A:$A,0))/INDEX('Segments Monthly'!$O:$O,MATCH($A$325,'Segments Monthly'!$A:$A,0))*100,"")</f>
        <v>67.2630113029116</v>
      </c>
    </row>
    <row r="213" customFormat="false" ht="15" hidden="false" customHeight="true" outlineLevel="0" collapsed="false">
      <c r="A213" s="7" t="n">
        <v>40391</v>
      </c>
      <c r="B213" s="8" t="n">
        <f aca="false">'Monthly Data'!B213</f>
        <v>38943</v>
      </c>
      <c r="C213" s="8" t="n">
        <v>11538</v>
      </c>
      <c r="D213" s="11" t="n">
        <v>93.6275</v>
      </c>
      <c r="E213" s="9" t="n">
        <v>0.718344</v>
      </c>
      <c r="F213" s="11" t="n">
        <f aca="false">B213/$B$325*100</f>
        <v>48.276845263184</v>
      </c>
      <c r="G213" s="11" t="n">
        <f aca="false">C213/$C$325*100</f>
        <v>90.423197492163</v>
      </c>
      <c r="H213" s="11" t="n">
        <f aca="false">D213/$D$325*100</f>
        <v>94.614518658647</v>
      </c>
      <c r="I213" s="8" t="n">
        <v>1080</v>
      </c>
      <c r="J213" s="11" t="n">
        <f aca="false">I213/$I$325*100</f>
        <v>103.527607361963</v>
      </c>
      <c r="K213" s="11" t="n">
        <f aca="false">'Monthly Data'!C213/'Monthly Data'!$C$325*100</f>
        <v>45.3257486315338</v>
      </c>
      <c r="L213" s="12" t="n">
        <f aca="false">IFERROR(INDEX('Segments Monthly'!$O:$O,MATCH($A213,'Segments Monthly'!$A:$A,0))/INDEX('Segments Monthly'!$O:$O,MATCH($A$325,'Segments Monthly'!$A:$A,0))*100,"")</f>
        <v>67.4733389161604</v>
      </c>
    </row>
    <row r="214" customFormat="false" ht="15" hidden="false" customHeight="true" outlineLevel="0" collapsed="false">
      <c r="A214" s="7" t="n">
        <v>40422</v>
      </c>
      <c r="B214" s="8" t="n">
        <f aca="false">'Monthly Data'!B214</f>
        <v>37552</v>
      </c>
      <c r="C214" s="8" t="n">
        <v>11549</v>
      </c>
      <c r="D214" s="11" t="n">
        <v>93.7421</v>
      </c>
      <c r="E214" s="9" t="n">
        <v>0.720183</v>
      </c>
      <c r="F214" s="11" t="n">
        <f aca="false">B214/$B$325*100</f>
        <v>46.5524508467012</v>
      </c>
      <c r="G214" s="11" t="n">
        <f aca="false">C214/$C$325*100</f>
        <v>90.5094043887147</v>
      </c>
      <c r="H214" s="11" t="n">
        <f aca="false">D214/$D$325*100</f>
        <v>94.7303267688527</v>
      </c>
      <c r="I214" s="8" t="n">
        <v>1080</v>
      </c>
      <c r="J214" s="11" t="n">
        <f aca="false">I214/$I$325*100</f>
        <v>103.527607361963</v>
      </c>
      <c r="K214" s="11" t="n">
        <f aca="false">'Monthly Data'!C214/'Monthly Data'!$C$325*100</f>
        <v>44.1236449500912</v>
      </c>
      <c r="L214" s="12" t="n">
        <f aca="false">IFERROR(INDEX('Segments Monthly'!$O:$O,MATCH($A214,'Segments Monthly'!$A:$A,0))/INDEX('Segments Monthly'!$O:$O,MATCH($A$325,'Segments Monthly'!$A:$A,0))*100,"")</f>
        <v>67.7573228339171</v>
      </c>
    </row>
    <row r="215" customFormat="false" ht="15" hidden="false" customHeight="true" outlineLevel="0" collapsed="false">
      <c r="A215" s="7" t="n">
        <v>40452</v>
      </c>
      <c r="B215" s="8" t="n">
        <f aca="false">'Monthly Data'!B215</f>
        <v>36219</v>
      </c>
      <c r="C215" s="8" t="n">
        <v>11548</v>
      </c>
      <c r="D215" s="11" t="n">
        <v>93.7752</v>
      </c>
      <c r="E215" s="9" t="n">
        <v>0.72135</v>
      </c>
      <c r="F215" s="11" t="n">
        <f aca="false">B215/$B$325*100</f>
        <v>44.8999578508913</v>
      </c>
      <c r="G215" s="11" t="n">
        <f aca="false">C215/$C$325*100</f>
        <v>90.5015673981191</v>
      </c>
      <c r="H215" s="11" t="n">
        <f aca="false">D215/$D$325*100</f>
        <v>94.7637757081878</v>
      </c>
      <c r="I215" s="8" t="n">
        <v>1079.2</v>
      </c>
      <c r="J215" s="11" t="n">
        <f aca="false">I215/$I$325*100</f>
        <v>103.450920245399</v>
      </c>
      <c r="K215" s="11" t="n">
        <f aca="false">'Monthly Data'!C215/'Monthly Data'!$C$325*100</f>
        <v>45.647740689063</v>
      </c>
      <c r="L215" s="12" t="n">
        <f aca="false">IFERROR(INDEX('Segments Monthly'!$O:$O,MATCH($A215,'Segments Monthly'!$A:$A,0))/INDEX('Segments Monthly'!$O:$O,MATCH($A$325,'Segments Monthly'!$A:$A,0))*100,"")</f>
        <v>68.0341817071422</v>
      </c>
    </row>
    <row r="216" customFormat="false" ht="15" hidden="false" customHeight="true" outlineLevel="0" collapsed="false">
      <c r="A216" s="7" t="n">
        <v>40483</v>
      </c>
      <c r="B216" s="8" t="n">
        <f aca="false">'Monthly Data'!B216</f>
        <v>34646</v>
      </c>
      <c r="C216" s="8" t="n">
        <v>11571</v>
      </c>
      <c r="D216" s="11" t="n">
        <v>93.9046</v>
      </c>
      <c r="E216" s="9" t="n">
        <v>0.723198</v>
      </c>
      <c r="F216" s="11" t="n">
        <f aca="false">B216/$B$325*100</f>
        <v>42.9499417350557</v>
      </c>
      <c r="G216" s="11" t="n">
        <f aca="false">C216/$C$325*100</f>
        <v>90.6818181818182</v>
      </c>
      <c r="H216" s="11" t="n">
        <f aca="false">D216/$D$325*100</f>
        <v>94.8945398396068</v>
      </c>
      <c r="I216" s="8" t="n">
        <v>1080.3</v>
      </c>
      <c r="J216" s="11" t="n">
        <f aca="false">I216/$I$325*100</f>
        <v>103.556365030675</v>
      </c>
      <c r="K216" s="11" t="n">
        <f aca="false">'Monthly Data'!C216/'Monthly Data'!$C$325*100</f>
        <v>45.3257486315338</v>
      </c>
      <c r="L216" s="12" t="n">
        <f aca="false">IFERROR(INDEX('Segments Monthly'!$O:$O,MATCH($A216,'Segments Monthly'!$A:$A,0))/INDEX('Segments Monthly'!$O:$O,MATCH($A$325,'Segments Monthly'!$A:$A,0))*100,"")</f>
        <v>68.9918061987887</v>
      </c>
    </row>
    <row r="217" customFormat="false" ht="15" hidden="false" customHeight="true" outlineLevel="0" collapsed="false">
      <c r="A217" s="7" t="n">
        <v>40513</v>
      </c>
      <c r="B217" s="8" t="n">
        <f aca="false">'Monthly Data'!B217</f>
        <v>31102</v>
      </c>
      <c r="C217" s="8" t="n">
        <v>11579</v>
      </c>
      <c r="D217" s="11" t="n">
        <v>94.3885</v>
      </c>
      <c r="E217" s="9" t="n">
        <v>0.727705</v>
      </c>
      <c r="F217" s="11" t="n">
        <f aca="false">B217/$B$325*100</f>
        <v>38.5565169960082</v>
      </c>
      <c r="G217" s="11" t="n">
        <f aca="false">C217/$C$325*100</f>
        <v>90.7445141065831</v>
      </c>
      <c r="H217" s="11" t="n">
        <f aca="false">D217/$D$325*100</f>
        <v>95.3835411007632</v>
      </c>
      <c r="I217" s="8" t="n">
        <v>1082.4</v>
      </c>
      <c r="J217" s="11" t="n">
        <f aca="false">I217/$I$325*100</f>
        <v>103.757668711656</v>
      </c>
      <c r="K217" s="11" t="n">
        <f aca="false">'Monthly Data'!C217/'Monthly Data'!$C$325*100</f>
        <v>40.7105291402812</v>
      </c>
      <c r="L217" s="12" t="n">
        <f aca="false">IFERROR(INDEX('Segments Monthly'!$O:$O,MATCH($A217,'Segments Monthly'!$A:$A,0))/INDEX('Segments Monthly'!$O:$O,MATCH($A$325,'Segments Monthly'!$A:$A,0))*100,"")</f>
        <v>70.1443052850249</v>
      </c>
    </row>
    <row r="218" customFormat="false" ht="15" hidden="false" customHeight="true" outlineLevel="0" collapsed="false">
      <c r="A218" s="7" t="n">
        <v>40544</v>
      </c>
      <c r="B218" s="8" t="n">
        <f aca="false">'Monthly Data'!B218</f>
        <v>29987</v>
      </c>
      <c r="C218" s="8" t="n">
        <v>11606</v>
      </c>
      <c r="D218" s="11" t="n">
        <v>94.4812</v>
      </c>
      <c r="E218" s="9" t="n">
        <v>0.729112</v>
      </c>
      <c r="F218" s="11" t="n">
        <f aca="false">B218/$B$325*100</f>
        <v>37.1742741675551</v>
      </c>
      <c r="G218" s="11" t="n">
        <f aca="false">C218/$C$325*100</f>
        <v>90.9561128526646</v>
      </c>
      <c r="H218" s="11" t="n">
        <f aca="false">D218/$D$325*100</f>
        <v>95.4772183417411</v>
      </c>
      <c r="I218" s="8" t="n">
        <v>1086.1</v>
      </c>
      <c r="J218" s="11" t="n">
        <f aca="false">I218/$I$325*100</f>
        <v>104.112346625767</v>
      </c>
      <c r="K218" s="11" t="n">
        <f aca="false">'Monthly Data'!C218/'Monthly Data'!$C$325*100</f>
        <v>51.1323387356445</v>
      </c>
      <c r="L218" s="12" t="n">
        <f aca="false">IFERROR(INDEX('Segments Monthly'!$O:$O,MATCH($A218,'Segments Monthly'!$A:$A,0))/INDEX('Segments Monthly'!$O:$O,MATCH($A$325,'Segments Monthly'!$A:$A,0))*100,"")</f>
        <v>70.6719287125415</v>
      </c>
    </row>
    <row r="219" customFormat="false" ht="15" hidden="false" customHeight="true" outlineLevel="0" collapsed="false">
      <c r="A219" s="7" t="n">
        <v>40575</v>
      </c>
      <c r="B219" s="8" t="n">
        <f aca="false">'Monthly Data'!B219</f>
        <v>32647</v>
      </c>
      <c r="C219" s="8" t="n">
        <v>11637</v>
      </c>
      <c r="D219" s="11" t="n">
        <v>94.681</v>
      </c>
      <c r="E219" s="9" t="n">
        <v>0.731221</v>
      </c>
      <c r="F219" s="11" t="n">
        <f aca="false">B219/$B$325*100</f>
        <v>40.4718220811742</v>
      </c>
      <c r="G219" s="11" t="n">
        <f aca="false">C219/$C$325*100</f>
        <v>91.1990595611285</v>
      </c>
      <c r="H219" s="11" t="n">
        <f aca="false">D219/$D$325*100</f>
        <v>95.6791246281206</v>
      </c>
      <c r="I219" s="8" t="n">
        <v>1085.5</v>
      </c>
      <c r="J219" s="11" t="n">
        <f aca="false">I219/$I$325*100</f>
        <v>104.054831288344</v>
      </c>
      <c r="K219" s="11" t="n">
        <f aca="false">'Monthly Data'!C219/'Monthly Data'!$C$325*100</f>
        <v>71.1495116453794</v>
      </c>
      <c r="L219" s="12" t="n">
        <f aca="false">IFERROR(INDEX('Segments Monthly'!$O:$O,MATCH($A219,'Segments Monthly'!$A:$A,0))/INDEX('Segments Monthly'!$O:$O,MATCH($A$325,'Segments Monthly'!$A:$A,0))*100,"")</f>
        <v>71.1304299547976</v>
      </c>
    </row>
    <row r="220" customFormat="false" ht="15" hidden="false" customHeight="true" outlineLevel="0" collapsed="false">
      <c r="A220" s="7" t="n">
        <v>40603</v>
      </c>
      <c r="B220" s="8" t="n">
        <f aca="false">'Monthly Data'!B220</f>
        <v>34676</v>
      </c>
      <c r="C220" s="8" t="n">
        <v>11659</v>
      </c>
      <c r="D220" s="11" t="n">
        <v>95.3244</v>
      </c>
      <c r="E220" s="9" t="n">
        <v>0.736631</v>
      </c>
      <c r="F220" s="11" t="n">
        <f aca="false">B220/$B$325*100</f>
        <v>42.9871321250589</v>
      </c>
      <c r="G220" s="11" t="n">
        <f aca="false">C220/$C$325*100</f>
        <v>91.371473354232</v>
      </c>
      <c r="H220" s="11" t="n">
        <f aca="false">D220/$D$325*100</f>
        <v>96.3293073341094</v>
      </c>
      <c r="I220" s="8" t="n">
        <v>1086.1</v>
      </c>
      <c r="J220" s="11" t="n">
        <f aca="false">I220/$I$325*100</f>
        <v>104.112346625767</v>
      </c>
      <c r="K220" s="11" t="n">
        <f aca="false">'Monthly Data'!C220/'Monthly Data'!$C$325*100</f>
        <v>70.8597187936031</v>
      </c>
      <c r="L220" s="12" t="n">
        <f aca="false">IFERROR(INDEX('Segments Monthly'!$O:$O,MATCH($A220,'Segments Monthly'!$A:$A,0))/INDEX('Segments Monthly'!$O:$O,MATCH($A$325,'Segments Monthly'!$A:$A,0))*100,"")</f>
        <v>71.0515917997215</v>
      </c>
    </row>
    <row r="221" customFormat="false" ht="15" hidden="false" customHeight="true" outlineLevel="0" collapsed="false">
      <c r="A221" s="7" t="n">
        <v>40634</v>
      </c>
      <c r="B221" s="8" t="n">
        <f aca="false">'Monthly Data'!B221</f>
        <v>34064</v>
      </c>
      <c r="C221" s="8" t="n">
        <v>11689</v>
      </c>
      <c r="D221" s="11" t="n">
        <v>94.7934</v>
      </c>
      <c r="E221" s="9" t="n">
        <v>0.732825</v>
      </c>
      <c r="F221" s="11" t="n">
        <f aca="false">B221/$B$325*100</f>
        <v>42.2284481689931</v>
      </c>
      <c r="G221" s="11" t="n">
        <f aca="false">C221/$C$325*100</f>
        <v>91.6065830721003</v>
      </c>
      <c r="H221" s="11" t="n">
        <f aca="false">D221/$D$325*100</f>
        <v>95.7927095459837</v>
      </c>
      <c r="I221" s="8" t="n">
        <v>1088.4</v>
      </c>
      <c r="J221" s="11" t="n">
        <f aca="false">I221/$I$325*100</f>
        <v>104.33282208589</v>
      </c>
      <c r="K221" s="11" t="n">
        <f aca="false">'Monthly Data'!C221/'Monthly Data'!$C$325*100</f>
        <v>66.9099495545777</v>
      </c>
      <c r="L221" s="12" t="n">
        <f aca="false">IFERROR(INDEX('Segments Monthly'!$O:$O,MATCH($A221,'Segments Monthly'!$A:$A,0))/INDEX('Segments Monthly'!$O:$O,MATCH($A$325,'Segments Monthly'!$A:$A,0))*100,"")</f>
        <v>70.9792309578558</v>
      </c>
    </row>
    <row r="222" customFormat="false" ht="15" hidden="false" customHeight="true" outlineLevel="0" collapsed="false">
      <c r="A222" s="7" t="n">
        <v>40664</v>
      </c>
      <c r="B222" s="8" t="n">
        <f aca="false">'Monthly Data'!B222</f>
        <v>36799</v>
      </c>
      <c r="C222" s="8" t="n">
        <v>11697</v>
      </c>
      <c r="D222" s="11" t="n">
        <v>94.7881</v>
      </c>
      <c r="E222" s="9" t="n">
        <v>0.732916</v>
      </c>
      <c r="F222" s="11" t="n">
        <f aca="false">B222/$B$325*100</f>
        <v>45.6189720576203</v>
      </c>
      <c r="G222" s="11" t="n">
        <f aca="false">C222/$C$325*100</f>
        <v>91.6692789968652</v>
      </c>
      <c r="H222" s="11" t="n">
        <f aca="false">D222/$D$325*100</f>
        <v>95.7873536735222</v>
      </c>
      <c r="I222" s="8" t="n">
        <v>1086.6</v>
      </c>
      <c r="J222" s="11" t="n">
        <f aca="false">I222/$I$325*100</f>
        <v>104.16027607362</v>
      </c>
      <c r="K222" s="11" t="n">
        <f aca="false">'Monthly Data'!C222/'Monthly Data'!$C$325*100</f>
        <v>95.298915960073</v>
      </c>
      <c r="L222" s="12" t="n">
        <f aca="false">IFERROR(INDEX('Segments Monthly'!$O:$O,MATCH($A222,'Segments Monthly'!$A:$A,0))/INDEX('Segments Monthly'!$O:$O,MATCH($A$325,'Segments Monthly'!$A:$A,0))*100,"")</f>
        <v>71.1635567852169</v>
      </c>
    </row>
    <row r="223" customFormat="false" ht="15" hidden="false" customHeight="true" outlineLevel="0" collapsed="false">
      <c r="A223" s="7" t="n">
        <v>40695</v>
      </c>
      <c r="B223" s="8" t="n">
        <f aca="false">'Monthly Data'!B223</f>
        <v>41628</v>
      </c>
      <c r="C223" s="8" t="n">
        <v>11710</v>
      </c>
      <c r="D223" s="11" t="n">
        <v>94.9349</v>
      </c>
      <c r="E223" s="9" t="n">
        <v>0.734003</v>
      </c>
      <c r="F223" s="11" t="n">
        <f aca="false">B223/$B$325*100</f>
        <v>51.6053851684725</v>
      </c>
      <c r="G223" s="11" t="n">
        <f aca="false">C223/$C$325*100</f>
        <v>91.7711598746082</v>
      </c>
      <c r="H223" s="11" t="n">
        <f aca="false">D223/$D$325*100</f>
        <v>95.9357012352865</v>
      </c>
      <c r="I223" s="8" t="n">
        <v>1086.8</v>
      </c>
      <c r="J223" s="11" t="n">
        <f aca="false">I223/$I$325*100</f>
        <v>104.179447852761</v>
      </c>
      <c r="K223" s="11" t="n">
        <f aca="false">'Monthly Data'!C223/'Monthly Data'!$C$325*100</f>
        <v>94.6763979821831</v>
      </c>
      <c r="L223" s="12" t="n">
        <f aca="false">IFERROR(INDEX('Segments Monthly'!$O:$O,MATCH($A223,'Segments Monthly'!$A:$A,0))/INDEX('Segments Monthly'!$O:$O,MATCH($A$325,'Segments Monthly'!$A:$A,0))*100,"")</f>
        <v>70.7980512540541</v>
      </c>
    </row>
    <row r="224" customFormat="false" ht="15" hidden="false" customHeight="true" outlineLevel="0" collapsed="false">
      <c r="A224" s="7" t="n">
        <v>40725</v>
      </c>
      <c r="B224" s="8" t="n">
        <f aca="false">'Monthly Data'!B224</f>
        <v>40811</v>
      </c>
      <c r="C224" s="8" t="n">
        <v>11729</v>
      </c>
      <c r="D224" s="11" t="n">
        <v>95.4946</v>
      </c>
      <c r="E224" s="9" t="n">
        <v>0.738092</v>
      </c>
      <c r="F224" s="11" t="n">
        <f aca="false">B224/$B$325*100</f>
        <v>50.592566880718</v>
      </c>
      <c r="G224" s="11" t="n">
        <f aca="false">C224/$C$325*100</f>
        <v>91.9200626959248</v>
      </c>
      <c r="H224" s="11" t="n">
        <f aca="false">D224/$D$325*100</f>
        <v>96.5013015780624</v>
      </c>
      <c r="I224" s="8" t="n">
        <v>1087.8</v>
      </c>
      <c r="J224" s="11" t="n">
        <f aca="false">I224/$I$325*100</f>
        <v>104.275306748466</v>
      </c>
      <c r="K224" s="11" t="n">
        <f aca="false">'Monthly Data'!C224/'Monthly Data'!$C$325*100</f>
        <v>93.8392186326071</v>
      </c>
      <c r="L224" s="12" t="n">
        <f aca="false">IFERROR(INDEX('Segments Monthly'!$O:$O,MATCH($A224,'Segments Monthly'!$A:$A,0))/INDEX('Segments Monthly'!$O:$O,MATCH($A$325,'Segments Monthly'!$A:$A,0))*100,"")</f>
        <v>71.4913088336672</v>
      </c>
    </row>
    <row r="225" customFormat="false" ht="15" hidden="false" customHeight="true" outlineLevel="0" collapsed="false">
      <c r="A225" s="7" t="n">
        <v>40756</v>
      </c>
      <c r="B225" s="8" t="n">
        <f aca="false">'Monthly Data'!B225</f>
        <v>42902</v>
      </c>
      <c r="C225" s="8" t="n">
        <v>11748</v>
      </c>
      <c r="D225" s="11" t="n">
        <v>95.9868</v>
      </c>
      <c r="E225" s="9" t="n">
        <v>0.741481</v>
      </c>
      <c r="F225" s="11" t="n">
        <f aca="false">B225/$B$325*100</f>
        <v>53.1847370639427</v>
      </c>
      <c r="G225" s="11" t="n">
        <f aca="false">C225/$C$325*100</f>
        <v>92.0689655172414</v>
      </c>
      <c r="H225" s="11" t="n">
        <f aca="false">D225/$D$325*100</f>
        <v>96.9986903376019</v>
      </c>
      <c r="I225" s="8" t="n">
        <v>1089.2</v>
      </c>
      <c r="J225" s="11" t="n">
        <f aca="false">I225/$I$325*100</f>
        <v>104.409509202454</v>
      </c>
      <c r="K225" s="11" t="n">
        <f aca="false">'Monthly Data'!C225/'Monthly Data'!$C$325*100</f>
        <v>107.427283460341</v>
      </c>
      <c r="L225" s="12" t="n">
        <f aca="false">IFERROR(INDEX('Segments Monthly'!$O:$O,MATCH($A225,'Segments Monthly'!$A:$A,0))/INDEX('Segments Monthly'!$O:$O,MATCH($A$325,'Segments Monthly'!$A:$A,0))*100,"")</f>
        <v>72.5037128884653</v>
      </c>
    </row>
    <row r="226" customFormat="false" ht="15" hidden="false" customHeight="true" outlineLevel="0" collapsed="false">
      <c r="A226" s="7" t="n">
        <v>40787</v>
      </c>
      <c r="B226" s="8" t="n">
        <f aca="false">'Monthly Data'!B226</f>
        <v>45106</v>
      </c>
      <c r="C226" s="8" t="n">
        <v>11752</v>
      </c>
      <c r="D226" s="11" t="n">
        <v>96.2364</v>
      </c>
      <c r="E226" s="9" t="n">
        <v>0.742838</v>
      </c>
      <c r="F226" s="11" t="n">
        <f aca="false">B226/$B$325*100</f>
        <v>55.9169910495128</v>
      </c>
      <c r="G226" s="11" t="n">
        <f aca="false">C226/$C$325*100</f>
        <v>92.1003134796238</v>
      </c>
      <c r="H226" s="11" t="n">
        <f aca="false">D226/$D$325*100</f>
        <v>97.2509216142802</v>
      </c>
      <c r="I226" s="8" t="n">
        <v>1089</v>
      </c>
      <c r="J226" s="11" t="n">
        <f aca="false">I226/$I$325*100</f>
        <v>104.390337423313</v>
      </c>
      <c r="K226" s="11" t="n">
        <f aca="false">'Monthly Data'!C226/'Monthly Data'!$C$325*100</f>
        <v>106.031984544381</v>
      </c>
      <c r="L226" s="12" t="n">
        <f aca="false">IFERROR(INDEX('Segments Monthly'!$O:$O,MATCH($A226,'Segments Monthly'!$A:$A,0))/INDEX('Segments Monthly'!$O:$O,MATCH($A$325,'Segments Monthly'!$A:$A,0))*100,"")</f>
        <v>72.6979397517338</v>
      </c>
    </row>
    <row r="227" customFormat="false" ht="15" hidden="false" customHeight="true" outlineLevel="0" collapsed="false">
      <c r="A227" s="7" t="n">
        <v>40817</v>
      </c>
      <c r="B227" s="8" t="n">
        <f aca="false">'Monthly Data'!B227</f>
        <v>44638</v>
      </c>
      <c r="C227" s="8" t="n">
        <v>11762</v>
      </c>
      <c r="D227" s="11" t="n">
        <v>96.7654</v>
      </c>
      <c r="E227" s="9" t="n">
        <v>0.746215</v>
      </c>
      <c r="F227" s="11" t="n">
        <f aca="false">B227/$B$325*100</f>
        <v>55.3368209654625</v>
      </c>
      <c r="G227" s="11" t="n">
        <f aca="false">C227/$C$325*100</f>
        <v>92.1786833855799</v>
      </c>
      <c r="H227" s="11" t="n">
        <f aca="false">D227/$D$325*100</f>
        <v>97.7854983184582</v>
      </c>
      <c r="I227" s="8" t="n">
        <v>1087</v>
      </c>
      <c r="J227" s="11" t="n">
        <f aca="false">I227/$I$325*100</f>
        <v>104.198619631902</v>
      </c>
      <c r="K227" s="11" t="n">
        <f aca="false">'Monthly Data'!C227/'Monthly Data'!$C$325*100</f>
        <v>116.732853922937</v>
      </c>
      <c r="L227" s="12" t="n">
        <f aca="false">IFERROR(INDEX('Segments Monthly'!$O:$O,MATCH($A227,'Segments Monthly'!$A:$A,0))/INDEX('Segments Monthly'!$O:$O,MATCH($A$325,'Segments Monthly'!$A:$A,0))*100,"")</f>
        <v>72.4538375767446</v>
      </c>
    </row>
    <row r="228" customFormat="false" ht="15" hidden="false" customHeight="true" outlineLevel="0" collapsed="false">
      <c r="A228" s="7" t="n">
        <v>40848</v>
      </c>
      <c r="B228" s="8" t="n">
        <f aca="false">'Monthly Data'!B228</f>
        <v>44834</v>
      </c>
      <c r="C228" s="8" t="n">
        <v>11753</v>
      </c>
      <c r="D228" s="11" t="n">
        <v>96.5632</v>
      </c>
      <c r="E228" s="9" t="n">
        <v>0.743844</v>
      </c>
      <c r="F228" s="11" t="n">
        <f aca="false">B228/$B$325*100</f>
        <v>55.5797981801503</v>
      </c>
      <c r="G228" s="11" t="n">
        <f aca="false">C228/$C$325*100</f>
        <v>92.1081504702194</v>
      </c>
      <c r="H228" s="11" t="n">
        <f aca="false">D228/$D$325*100</f>
        <v>97.5811667313414</v>
      </c>
      <c r="I228" s="8" t="n">
        <v>1082.7</v>
      </c>
      <c r="J228" s="11" t="n">
        <f aca="false">I228/$I$325*100</f>
        <v>103.786426380368</v>
      </c>
      <c r="K228" s="11" t="n">
        <f aca="false">'Monthly Data'!C228/'Monthly Data'!$C$325*100</f>
        <v>114.97263067511</v>
      </c>
      <c r="L228" s="12" t="n">
        <f aca="false">IFERROR(INDEX('Segments Monthly'!$O:$O,MATCH($A228,'Segments Monthly'!$A:$A,0))/INDEX('Segments Monthly'!$O:$O,MATCH($A$325,'Segments Monthly'!$A:$A,0))*100,"")</f>
        <v>72.9648050560056</v>
      </c>
    </row>
    <row r="229" customFormat="false" ht="15" hidden="false" customHeight="true" outlineLevel="0" collapsed="false">
      <c r="A229" s="7" t="n">
        <v>40878</v>
      </c>
      <c r="B229" s="8" t="n">
        <f aca="false">'Monthly Data'!B229</f>
        <v>46481</v>
      </c>
      <c r="C229" s="8" t="n">
        <v>11783</v>
      </c>
      <c r="D229" s="11" t="n">
        <v>97.2084</v>
      </c>
      <c r="E229" s="9" t="n">
        <v>0.747916</v>
      </c>
      <c r="F229" s="11" t="n">
        <f aca="false">B229/$B$325*100</f>
        <v>57.6215505913272</v>
      </c>
      <c r="G229" s="11" t="n">
        <f aca="false">C229/$C$325*100</f>
        <v>92.3432601880878</v>
      </c>
      <c r="H229" s="11" t="n">
        <f aca="false">D229/$D$325*100</f>
        <v>98.2331684128832</v>
      </c>
      <c r="I229" s="8" t="n">
        <v>1081.4</v>
      </c>
      <c r="J229" s="11" t="n">
        <f aca="false">I229/$I$325*100</f>
        <v>103.661809815951</v>
      </c>
      <c r="K229" s="11" t="n">
        <f aca="false">'Monthly Data'!C229/'Monthly Data'!$C$325*100</f>
        <v>135.30106257379</v>
      </c>
      <c r="L229" s="12" t="n">
        <f aca="false">IFERROR(INDEX('Segments Monthly'!$O:$O,MATCH($A229,'Segments Monthly'!$A:$A,0))/INDEX('Segments Monthly'!$O:$O,MATCH($A$325,'Segments Monthly'!$A:$A,0))*100,"")</f>
        <v>73.8085213681936</v>
      </c>
    </row>
    <row r="230" customFormat="false" ht="15" hidden="false" customHeight="true" outlineLevel="0" collapsed="false">
      <c r="A230" s="7" t="n">
        <v>40909</v>
      </c>
      <c r="B230" s="8" t="n">
        <f aca="false">'Monthly Data'!B230</f>
        <v>43668</v>
      </c>
      <c r="C230" s="8" t="n">
        <v>11820</v>
      </c>
      <c r="D230" s="11" t="n">
        <v>98.0951</v>
      </c>
      <c r="E230" s="9" t="n">
        <v>0.753764</v>
      </c>
      <c r="F230" s="11" t="n">
        <f aca="false">B230/$B$325*100</f>
        <v>54.1343316886916</v>
      </c>
      <c r="G230" s="11" t="n">
        <f aca="false">C230/$C$325*100</f>
        <v>92.6332288401254</v>
      </c>
      <c r="H230" s="11" t="n">
        <f aca="false">D230/$D$325*100</f>
        <v>99.129215981115</v>
      </c>
      <c r="I230" s="8" t="n">
        <v>1080.6</v>
      </c>
      <c r="J230" s="11" t="n">
        <f aca="false">I230/$I$325*100</f>
        <v>103.585122699386</v>
      </c>
      <c r="K230" s="11" t="n">
        <f aca="false">'Monthly Data'!C230/'Monthly Data'!$C$325*100</f>
        <v>115.176558978212</v>
      </c>
      <c r="L230" s="12" t="n">
        <f aca="false">IFERROR(INDEX('Segments Monthly'!$O:$O,MATCH($A230,'Segments Monthly'!$A:$A,0))/INDEX('Segments Monthly'!$O:$O,MATCH($A$325,'Segments Monthly'!$A:$A,0))*100,"")</f>
        <v>74.8501658654847</v>
      </c>
    </row>
    <row r="231" customFormat="false" ht="15" hidden="false" customHeight="true" outlineLevel="0" collapsed="false">
      <c r="A231" s="7" t="n">
        <v>40940</v>
      </c>
      <c r="B231" s="8" t="n">
        <f aca="false">'Monthly Data'!B231</f>
        <v>43965</v>
      </c>
      <c r="C231" s="8" t="n">
        <v>11841</v>
      </c>
      <c r="D231" s="11" t="n">
        <v>98.5224</v>
      </c>
      <c r="E231" s="9" t="n">
        <v>0.756042</v>
      </c>
      <c r="F231" s="11" t="n">
        <f aca="false">B231/$B$325*100</f>
        <v>54.5025165497236</v>
      </c>
      <c r="G231" s="11" t="n">
        <f aca="false">C231/$C$325*100</f>
        <v>92.7978056426332</v>
      </c>
      <c r="H231" s="11" t="n">
        <f aca="false">D231/$D$325*100</f>
        <v>99.5610205665503</v>
      </c>
      <c r="I231" s="8" t="n">
        <v>1080.4</v>
      </c>
      <c r="J231" s="11" t="n">
        <f aca="false">I231/$I$325*100</f>
        <v>103.565950920245</v>
      </c>
      <c r="K231" s="11" t="n">
        <f aca="false">'Monthly Data'!C231/'Monthly Data'!$C$325*100</f>
        <v>115.756144681765</v>
      </c>
      <c r="L231" s="12" t="n">
        <f aca="false">IFERROR(INDEX('Segments Monthly'!$O:$O,MATCH($A231,'Segments Monthly'!$A:$A,0))/INDEX('Segments Monthly'!$O:$O,MATCH($A$325,'Segments Monthly'!$A:$A,0))*100,"")</f>
        <v>75.8185241904515</v>
      </c>
    </row>
    <row r="232" customFormat="false" ht="15" hidden="false" customHeight="true" outlineLevel="0" collapsed="false">
      <c r="A232" s="7" t="n">
        <v>40969</v>
      </c>
      <c r="B232" s="8" t="n">
        <f aca="false">'Monthly Data'!B232</f>
        <v>45132</v>
      </c>
      <c r="C232" s="8" t="n">
        <v>11880</v>
      </c>
      <c r="D232" s="11" t="n">
        <v>98.0069</v>
      </c>
      <c r="E232" s="9" t="n">
        <v>0.751074</v>
      </c>
      <c r="F232" s="11" t="n">
        <f aca="false">B232/$B$325*100</f>
        <v>55.9492227208489</v>
      </c>
      <c r="G232" s="11" t="n">
        <f aca="false">C232/$C$325*100</f>
        <v>93.1034482758621</v>
      </c>
      <c r="H232" s="11" t="n">
        <f aca="false">D232/$D$325*100</f>
        <v>99.0400861790195</v>
      </c>
      <c r="I232" s="8" t="n">
        <v>1080.2</v>
      </c>
      <c r="J232" s="11" t="n">
        <f aca="false">I232/$I$325*100</f>
        <v>103.546779141104</v>
      </c>
      <c r="K232" s="11" t="n">
        <f aca="false">'Monthly Data'!C232/'Monthly Data'!$C$325*100</f>
        <v>120.060105184072</v>
      </c>
      <c r="L232" s="12" t="n">
        <f aca="false">IFERROR(INDEX('Segments Monthly'!$O:$O,MATCH($A232,'Segments Monthly'!$A:$A,0))/INDEX('Segments Monthly'!$O:$O,MATCH($A$325,'Segments Monthly'!$A:$A,0))*100,"")</f>
        <v>75.7997399821411</v>
      </c>
    </row>
    <row r="233" customFormat="false" ht="15" hidden="false" customHeight="true" outlineLevel="0" collapsed="false">
      <c r="A233" s="7" t="n">
        <v>41000</v>
      </c>
      <c r="B233" s="8" t="n">
        <f aca="false">'Monthly Data'!B233</f>
        <v>46145</v>
      </c>
      <c r="C233" s="8" t="n">
        <v>11897</v>
      </c>
      <c r="D233" s="11" t="n">
        <v>98.5366</v>
      </c>
      <c r="E233" s="9" t="n">
        <v>0.754125</v>
      </c>
      <c r="F233" s="11" t="n">
        <f aca="false">B233/$B$325*100</f>
        <v>57.2050182232911</v>
      </c>
      <c r="G233" s="11" t="n">
        <f aca="false">C233/$C$325*100</f>
        <v>93.2366771159875</v>
      </c>
      <c r="H233" s="11" t="n">
        <f aca="false">D233/$D$325*100</f>
        <v>99.5753702625792</v>
      </c>
      <c r="I233" s="8" t="n">
        <v>1077.7</v>
      </c>
      <c r="J233" s="11" t="n">
        <f aca="false">I233/$I$325*100</f>
        <v>103.30713190184</v>
      </c>
      <c r="K233" s="11" t="n">
        <f aca="false">'Monthly Data'!C233/'Monthly Data'!$C$325*100</f>
        <v>113.620264033487</v>
      </c>
      <c r="L233" s="12" t="n">
        <f aca="false">IFERROR(INDEX('Segments Monthly'!$O:$O,MATCH($A233,'Segments Monthly'!$A:$A,0))/INDEX('Segments Monthly'!$O:$O,MATCH($A$325,'Segments Monthly'!$A:$A,0))*100,"")</f>
        <v>76.6148635831571</v>
      </c>
    </row>
    <row r="234" customFormat="false" ht="15" hidden="false" customHeight="true" outlineLevel="0" collapsed="false">
      <c r="A234" s="7" t="n">
        <v>41030</v>
      </c>
      <c r="B234" s="8" t="n">
        <f aca="false">'Monthly Data'!B234</f>
        <v>46011</v>
      </c>
      <c r="C234" s="8" t="n">
        <v>11908</v>
      </c>
      <c r="D234" s="11" t="n">
        <v>98.2793</v>
      </c>
      <c r="E234" s="9" t="n">
        <v>0.751177</v>
      </c>
      <c r="F234" s="11" t="n">
        <f aca="false">B234/$B$325*100</f>
        <v>57.0389011479434</v>
      </c>
      <c r="G234" s="11" t="n">
        <f aca="false">C234/$C$325*100</f>
        <v>93.3228840125392</v>
      </c>
      <c r="H234" s="11" t="n">
        <f aca="false">D234/$D$325*100</f>
        <v>99.3153578127021</v>
      </c>
      <c r="I234" s="8" t="n">
        <v>1077</v>
      </c>
      <c r="J234" s="11" t="n">
        <f aca="false">I234/$I$325*100</f>
        <v>103.240030674847</v>
      </c>
      <c r="K234" s="11" t="n">
        <f aca="false">'Monthly Data'!C234/'Monthly Data'!$C$325*100</f>
        <v>105.216271331974</v>
      </c>
      <c r="L234" s="12" t="n">
        <f aca="false">IFERROR(INDEX('Segments Monthly'!$O:$O,MATCH($A234,'Segments Monthly'!$A:$A,0))/INDEX('Segments Monthly'!$O:$O,MATCH($A$325,'Segments Monthly'!$A:$A,0))*100,"")</f>
        <v>76.870809988017</v>
      </c>
    </row>
    <row r="235" customFormat="false" ht="15" hidden="false" customHeight="true" outlineLevel="0" collapsed="false">
      <c r="A235" s="7" t="n">
        <v>41061</v>
      </c>
      <c r="B235" s="8" t="n">
        <f aca="false">'Monthly Data'!B235</f>
        <v>46496</v>
      </c>
      <c r="C235" s="8" t="n">
        <v>11918</v>
      </c>
      <c r="D235" s="11" t="n">
        <v>98.6278</v>
      </c>
      <c r="E235" s="9" t="n">
        <v>0.752903</v>
      </c>
      <c r="F235" s="11" t="n">
        <f aca="false">B235/$B$325*100</f>
        <v>57.6401457863288</v>
      </c>
      <c r="G235" s="11" t="n">
        <f aca="false">C235/$C$325*100</f>
        <v>93.4012539184953</v>
      </c>
      <c r="H235" s="11" t="n">
        <f aca="false">D235/$D$325*100</f>
        <v>99.6675316905963</v>
      </c>
      <c r="I235" s="8" t="n">
        <v>1073.5</v>
      </c>
      <c r="J235" s="11" t="n">
        <f aca="false">I235/$I$325*100</f>
        <v>102.904524539877</v>
      </c>
      <c r="K235" s="11" t="n">
        <f aca="false">'Monthly Data'!C235/'Monthly Data'!$C$325*100</f>
        <v>103.134056026618</v>
      </c>
      <c r="L235" s="12" t="n">
        <f aca="false">IFERROR(INDEX('Segments Monthly'!$O:$O,MATCH($A235,'Segments Monthly'!$A:$A,0))/INDEX('Segments Monthly'!$O:$O,MATCH($A$325,'Segments Monthly'!$A:$A,0))*100,"")</f>
        <v>78.0256224003997</v>
      </c>
    </row>
    <row r="236" customFormat="false" ht="15" hidden="false" customHeight="true" outlineLevel="0" collapsed="false">
      <c r="A236" s="7" t="n">
        <v>41091</v>
      </c>
      <c r="B236" s="8" t="n">
        <f aca="false">'Monthly Data'!B236</f>
        <v>47315</v>
      </c>
      <c r="C236" s="8" t="n">
        <v>11944</v>
      </c>
      <c r="D236" s="11" t="n">
        <v>98.4571</v>
      </c>
      <c r="E236" s="9" t="n">
        <v>0.750722</v>
      </c>
      <c r="F236" s="11" t="n">
        <f aca="false">B236/$B$325*100</f>
        <v>58.6554434334168</v>
      </c>
      <c r="G236" s="11" t="n">
        <f aca="false">C236/$C$325*100</f>
        <v>93.6050156739812</v>
      </c>
      <c r="H236" s="11" t="n">
        <f aca="false">D236/$D$325*100</f>
        <v>99.4950321756564</v>
      </c>
      <c r="I236" s="8" t="n">
        <v>1071.3</v>
      </c>
      <c r="J236" s="11" t="n">
        <f aca="false">I236/$I$325*100</f>
        <v>102.693634969325</v>
      </c>
      <c r="K236" s="11" t="n">
        <f aca="false">'Monthly Data'!C236/'Monthly Data'!$C$325*100</f>
        <v>102.146613716862</v>
      </c>
      <c r="L236" s="12" t="n">
        <f aca="false">IFERROR(INDEX('Segments Monthly'!$O:$O,MATCH($A236,'Segments Monthly'!$A:$A,0))/INDEX('Segments Monthly'!$O:$O,MATCH($A$325,'Segments Monthly'!$A:$A,0))*100,"")</f>
        <v>78.3828924904807</v>
      </c>
    </row>
    <row r="237" customFormat="false" ht="15" hidden="false" customHeight="true" outlineLevel="0" collapsed="false">
      <c r="A237" s="7" t="n">
        <v>41122</v>
      </c>
      <c r="B237" s="8" t="n">
        <f aca="false">'Monthly Data'!B237</f>
        <v>46790</v>
      </c>
      <c r="C237" s="8" t="n">
        <v>11940</v>
      </c>
      <c r="D237" s="11" t="n">
        <v>98.3137</v>
      </c>
      <c r="E237" s="9" t="n">
        <v>0.748803</v>
      </c>
      <c r="F237" s="11" t="n">
        <f aca="false">B237/$B$325*100</f>
        <v>58.0046116083604</v>
      </c>
      <c r="G237" s="11" t="n">
        <f aca="false">C237/$C$325*100</f>
        <v>93.5736677115987</v>
      </c>
      <c r="H237" s="11" t="n">
        <f aca="false">D237/$D$325*100</f>
        <v>99.3501204566033</v>
      </c>
      <c r="I237" s="8" t="n">
        <v>1066.5</v>
      </c>
      <c r="J237" s="11" t="n">
        <f aca="false">I237/$I$325*100</f>
        <v>102.233512269939</v>
      </c>
      <c r="K237" s="11" t="n">
        <f aca="false">'Monthly Data'!C237/'Monthly Data'!$C$325*100</f>
        <v>92.4009874423098</v>
      </c>
      <c r="L237" s="12" t="n">
        <f aca="false">IFERROR(INDEX('Segments Monthly'!$O:$O,MATCH($A237,'Segments Monthly'!$A:$A,0))/INDEX('Segments Monthly'!$O:$O,MATCH($A$325,'Segments Monthly'!$A:$A,0))*100,"")</f>
        <v>77.9706577711565</v>
      </c>
    </row>
    <row r="238" customFormat="false" ht="15" hidden="false" customHeight="true" outlineLevel="0" collapsed="false">
      <c r="A238" s="7" t="n">
        <v>41153</v>
      </c>
      <c r="B238" s="8" t="n">
        <f aca="false">'Monthly Data'!B238</f>
        <v>47936</v>
      </c>
      <c r="C238" s="8" t="n">
        <v>11934</v>
      </c>
      <c r="D238" s="11" t="n">
        <v>98.1136</v>
      </c>
      <c r="E238" s="9" t="n">
        <v>0.746507</v>
      </c>
      <c r="F238" s="11" t="n">
        <f aca="false">B238/$B$325*100</f>
        <v>59.4252845064835</v>
      </c>
      <c r="G238" s="11" t="n">
        <f aca="false">C238/$C$325*100</f>
        <v>93.5266457680251</v>
      </c>
      <c r="H238" s="11" t="n">
        <f aca="false">D238/$D$325*100</f>
        <v>99.1479110076316</v>
      </c>
      <c r="I238" s="8" t="n">
        <v>1058.5</v>
      </c>
      <c r="J238" s="11" t="n">
        <f aca="false">I238/$I$325*100</f>
        <v>101.466641104294</v>
      </c>
      <c r="K238" s="11" t="n">
        <f aca="false">'Monthly Data'!C238/'Monthly Data'!$C$325*100</f>
        <v>93.731887946764</v>
      </c>
      <c r="L238" s="12" t="n">
        <f aca="false">IFERROR(INDEX('Segments Monthly'!$O:$O,MATCH($A238,'Segments Monthly'!$A:$A,0))/INDEX('Segments Monthly'!$O:$O,MATCH($A$325,'Segments Monthly'!$A:$A,0))*100,"")</f>
        <v>77.7604226909535</v>
      </c>
    </row>
    <row r="239" customFormat="false" ht="15" hidden="false" customHeight="true" outlineLevel="0" collapsed="false">
      <c r="A239" s="7" t="n">
        <v>41183</v>
      </c>
      <c r="B239" s="8" t="n">
        <f aca="false">'Monthly Data'!B239</f>
        <v>48505</v>
      </c>
      <c r="C239" s="8" t="n">
        <v>11941</v>
      </c>
      <c r="D239" s="11" t="n">
        <v>97.9828</v>
      </c>
      <c r="E239" s="9" t="n">
        <v>0.7448</v>
      </c>
      <c r="F239" s="11" t="n">
        <f aca="false">B239/$B$325*100</f>
        <v>60.130662236878</v>
      </c>
      <c r="G239" s="11" t="n">
        <f aca="false">C239/$C$325*100</f>
        <v>93.5815047021944</v>
      </c>
      <c r="H239" s="11" t="n">
        <f aca="false">D239/$D$325*100</f>
        <v>99.0157321174492</v>
      </c>
      <c r="I239" s="8" t="n">
        <v>1059.3</v>
      </c>
      <c r="J239" s="11" t="n">
        <f aca="false">I239/$I$325*100</f>
        <v>101.543328220859</v>
      </c>
      <c r="K239" s="11" t="n">
        <f aca="false">'Monthly Data'!C239/'Monthly Data'!$C$325*100</f>
        <v>94.3544059246539</v>
      </c>
      <c r="L239" s="12" t="n">
        <f aca="false">IFERROR(INDEX('Segments Monthly'!$O:$O,MATCH($A239,'Segments Monthly'!$A:$A,0))/INDEX('Segments Monthly'!$O:$O,MATCH($A$325,'Segments Monthly'!$A:$A,0))*100,"")</f>
        <v>78.3249668037698</v>
      </c>
    </row>
    <row r="240" customFormat="false" ht="15" hidden="false" customHeight="true" outlineLevel="0" collapsed="false">
      <c r="A240" s="7" t="n">
        <v>41214</v>
      </c>
      <c r="B240" s="8" t="n">
        <f aca="false">'Monthly Data'!B240</f>
        <v>48213</v>
      </c>
      <c r="C240" s="8" t="n">
        <v>11930</v>
      </c>
      <c r="D240" s="11" t="n">
        <v>98.5509</v>
      </c>
      <c r="E240" s="9" t="n">
        <v>0.74847</v>
      </c>
      <c r="F240" s="11" t="n">
        <f aca="false">B240/$B$325*100</f>
        <v>59.76867577418</v>
      </c>
      <c r="G240" s="11" t="n">
        <f aca="false">C240/$C$325*100</f>
        <v>93.4952978056426</v>
      </c>
      <c r="H240" s="11" t="n">
        <f aca="false">D240/$D$325*100</f>
        <v>99.5898210128056</v>
      </c>
      <c r="I240" s="8" t="n">
        <v>1054</v>
      </c>
      <c r="J240" s="11" t="n">
        <f aca="false">I240/$I$325*100</f>
        <v>101.03527607362</v>
      </c>
      <c r="K240" s="11" t="n">
        <f aca="false">'Monthly Data'!C240/'Monthly Data'!$C$325*100</f>
        <v>91.3169475152946</v>
      </c>
      <c r="L240" s="12" t="n">
        <f aca="false">IFERROR(INDEX('Segments Monthly'!$O:$O,MATCH($A240,'Segments Monthly'!$A:$A,0))/INDEX('Segments Monthly'!$O:$O,MATCH($A$325,'Segments Monthly'!$A:$A,0))*100,"")</f>
        <v>78.8481486450849</v>
      </c>
    </row>
    <row r="241" customFormat="false" ht="15" hidden="false" customHeight="true" outlineLevel="0" collapsed="false">
      <c r="A241" s="7" t="n">
        <v>41244</v>
      </c>
      <c r="B241" s="8" t="n">
        <f aca="false">'Monthly Data'!B241</f>
        <v>49105</v>
      </c>
      <c r="C241" s="8" t="n">
        <v>11939</v>
      </c>
      <c r="D241" s="11" t="n">
        <v>99.2403</v>
      </c>
      <c r="E241" s="9" t="n">
        <v>0.753132</v>
      </c>
      <c r="F241" s="11" t="n">
        <f aca="false">B241/$B$325*100</f>
        <v>60.8744700369425</v>
      </c>
      <c r="G241" s="11" t="n">
        <f aca="false">C241/$C$325*100</f>
        <v>93.5658307210031</v>
      </c>
      <c r="H241" s="11" t="n">
        <f aca="false">D241/$D$325*100</f>
        <v>100.286488649593</v>
      </c>
      <c r="I241" s="8" t="n">
        <v>1054.8</v>
      </c>
      <c r="J241" s="11" t="n">
        <f aca="false">I241/$I$325*100</f>
        <v>101.111963190184</v>
      </c>
      <c r="K241" s="11" t="n">
        <f aca="false">'Monthly Data'!C241/'Monthly Data'!$C$325*100</f>
        <v>92.1004615219491</v>
      </c>
      <c r="L241" s="12" t="n">
        <f aca="false">IFERROR(INDEX('Segments Monthly'!$O:$O,MATCH($A241,'Segments Monthly'!$A:$A,0))/INDEX('Segments Monthly'!$O:$O,MATCH($A$325,'Segments Monthly'!$A:$A,0))*100,"")</f>
        <v>79.3823419188578</v>
      </c>
    </row>
    <row r="242" customFormat="false" ht="15" hidden="false" customHeight="true" outlineLevel="0" collapsed="false">
      <c r="A242" s="7" t="n">
        <v>41275</v>
      </c>
      <c r="B242" s="8" t="n">
        <f aca="false">'Monthly Data'!B242</f>
        <v>49235</v>
      </c>
      <c r="C242" s="8" t="n">
        <v>11962</v>
      </c>
      <c r="D242" s="11" t="n">
        <v>99.0467</v>
      </c>
      <c r="E242" s="9" t="n">
        <v>0.751177</v>
      </c>
      <c r="F242" s="11" t="n">
        <f aca="false">B242/$B$325*100</f>
        <v>61.0356283936231</v>
      </c>
      <c r="G242" s="11" t="n">
        <f aca="false">C242/$C$325*100</f>
        <v>93.7460815047022</v>
      </c>
      <c r="H242" s="11" t="n">
        <f aca="false">D242/$D$325*100</f>
        <v>100.090847723451</v>
      </c>
      <c r="I242" s="8" t="n">
        <v>1053.1</v>
      </c>
      <c r="J242" s="11" t="n">
        <f aca="false">I242/$I$325*100</f>
        <v>100.949003067485</v>
      </c>
      <c r="K242" s="11" t="n">
        <f aca="false">'Monthly Data'!C242/'Monthly Data'!$C$325*100</f>
        <v>83.4496082429967</v>
      </c>
      <c r="L242" s="12" t="n">
        <f aca="false">IFERROR(INDEX('Segments Monthly'!$O:$O,MATCH($A242,'Segments Monthly'!$A:$A,0))/INDEX('Segments Monthly'!$O:$O,MATCH($A$325,'Segments Monthly'!$A:$A,0))*100,"")</f>
        <v>78.9120889797769</v>
      </c>
    </row>
    <row r="243" customFormat="false" ht="15" hidden="false" customHeight="true" outlineLevel="0" collapsed="false">
      <c r="A243" s="7" t="n">
        <v>41306</v>
      </c>
      <c r="B243" s="8" t="n">
        <f aca="false">'Monthly Data'!B243</f>
        <v>50552</v>
      </c>
      <c r="C243" s="8" t="n">
        <v>11974</v>
      </c>
      <c r="D243" s="11" t="n">
        <v>99.4999</v>
      </c>
      <c r="E243" s="9" t="n">
        <v>0.754223</v>
      </c>
      <c r="F243" s="11" t="n">
        <f aca="false">B243/$B$325*100</f>
        <v>62.6682865147646</v>
      </c>
      <c r="G243" s="11" t="n">
        <f aca="false">C243/$C$325*100</f>
        <v>93.8401253918495</v>
      </c>
      <c r="H243" s="11" t="n">
        <f aca="false">D243/$D$325*100</f>
        <v>100.54882534601</v>
      </c>
      <c r="I243" s="8" t="n">
        <v>1051.1</v>
      </c>
      <c r="J243" s="11" t="n">
        <f aca="false">I243/$I$325*100</f>
        <v>100.757285276074</v>
      </c>
      <c r="K243" s="11" t="n">
        <f aca="false">'Monthly Data'!C243/'Monthly Data'!$C$325*100</f>
        <v>80.0257593646024</v>
      </c>
      <c r="L243" s="12" t="n">
        <f aca="false">IFERROR(INDEX('Segments Monthly'!$O:$O,MATCH($A243,'Segments Monthly'!$A:$A,0))/INDEX('Segments Monthly'!$O:$O,MATCH($A$325,'Segments Monthly'!$A:$A,0))*100,"")</f>
        <v>78.81067276151</v>
      </c>
    </row>
    <row r="244" customFormat="false" ht="15" hidden="false" customHeight="true" outlineLevel="0" collapsed="false">
      <c r="A244" s="7" t="n">
        <v>41334</v>
      </c>
      <c r="B244" s="8" t="n">
        <f aca="false">'Monthly Data'!B244</f>
        <v>50400</v>
      </c>
      <c r="C244" s="8" t="n">
        <v>11977</v>
      </c>
      <c r="D244" s="11" t="n">
        <v>99.4239</v>
      </c>
      <c r="E244" s="9" t="n">
        <v>0.753358</v>
      </c>
      <c r="F244" s="11" t="n">
        <f aca="false">B244/$B$325*100</f>
        <v>62.4798552054149</v>
      </c>
      <c r="G244" s="11" t="n">
        <f aca="false">C244/$C$325*100</f>
        <v>93.8636363636364</v>
      </c>
      <c r="H244" s="11" t="n">
        <f aca="false">D244/$D$325*100</f>
        <v>100.472024155995</v>
      </c>
      <c r="I244" s="8" t="n">
        <v>1047.8</v>
      </c>
      <c r="J244" s="11" t="n">
        <f aca="false">I244/$I$325*100</f>
        <v>100.440950920245</v>
      </c>
      <c r="K244" s="11" t="n">
        <f aca="false">'Monthly Data'!C244/'Monthly Data'!$C$325*100</f>
        <v>79.5749704840614</v>
      </c>
      <c r="L244" s="12" t="n">
        <f aca="false">IFERROR(INDEX('Segments Monthly'!$O:$O,MATCH($A244,'Segments Monthly'!$A:$A,0))/INDEX('Segments Monthly'!$O:$O,MATCH($A$325,'Segments Monthly'!$A:$A,0))*100,"")</f>
        <v>78.6989853751521</v>
      </c>
    </row>
    <row r="245" customFormat="false" ht="15" hidden="false" customHeight="true" outlineLevel="0" collapsed="false">
      <c r="A245" s="7" t="n">
        <v>41365</v>
      </c>
      <c r="B245" s="8" t="n">
        <f aca="false">'Monthly Data'!B245</f>
        <v>49566</v>
      </c>
      <c r="C245" s="8" t="n">
        <v>11978</v>
      </c>
      <c r="D245" s="11" t="n">
        <v>99.1189</v>
      </c>
      <c r="E245" s="9" t="n">
        <v>0.75086</v>
      </c>
      <c r="F245" s="11" t="n">
        <f aca="false">B245/$B$325*100</f>
        <v>61.4459623633253</v>
      </c>
      <c r="G245" s="11" t="n">
        <f aca="false">C245/$C$325*100</f>
        <v>93.871473354232</v>
      </c>
      <c r="H245" s="11" t="n">
        <f aca="false">D245/$D$325*100</f>
        <v>100.163808853965</v>
      </c>
      <c r="I245" s="8" t="n">
        <v>1046.9</v>
      </c>
      <c r="J245" s="11" t="n">
        <f aca="false">I245/$I$325*100</f>
        <v>100.35467791411</v>
      </c>
      <c r="K245" s="11" t="n">
        <f aca="false">'Monthly Data'!C245/'Monthly Data'!$C$325*100</f>
        <v>80.4550821079747</v>
      </c>
      <c r="L245" s="12" t="n">
        <f aca="false">IFERROR(INDEX('Segments Monthly'!$O:$O,MATCH($A245,'Segments Monthly'!$A:$A,0))/INDEX('Segments Monthly'!$O:$O,MATCH($A$325,'Segments Monthly'!$A:$A,0))*100,"")</f>
        <v>79.1894105182313</v>
      </c>
    </row>
    <row r="246" customFormat="false" ht="15" hidden="false" customHeight="true" outlineLevel="0" collapsed="false">
      <c r="A246" s="7" t="n">
        <v>41395</v>
      </c>
      <c r="B246" s="8" t="n">
        <f aca="false">'Monthly Data'!B246</f>
        <v>48010</v>
      </c>
      <c r="C246" s="8" t="n">
        <v>11978</v>
      </c>
      <c r="D246" s="11" t="n">
        <v>99.3881</v>
      </c>
      <c r="E246" s="9" t="n">
        <v>0.752806</v>
      </c>
      <c r="F246" s="11" t="n">
        <f aca="false">B246/$B$325*100</f>
        <v>59.5170208018248</v>
      </c>
      <c r="G246" s="11" t="n">
        <f aca="false">C246/$C$325*100</f>
        <v>93.871473354232</v>
      </c>
      <c r="H246" s="11" t="n">
        <f aca="false">D246/$D$325*100</f>
        <v>100.435846753331</v>
      </c>
      <c r="I246" s="8" t="n">
        <v>1046</v>
      </c>
      <c r="J246" s="11" t="n">
        <f aca="false">I246/$I$325*100</f>
        <v>100.268404907975</v>
      </c>
      <c r="K246" s="11" t="n">
        <f aca="false">'Monthly Data'!C246/'Monthly Data'!$C$325*100</f>
        <v>60.6525705699259</v>
      </c>
      <c r="L246" s="12" t="n">
        <f aca="false">IFERROR(INDEX('Segments Monthly'!$O:$O,MATCH($A246,'Segments Monthly'!$A:$A,0))/INDEX('Segments Monthly'!$O:$O,MATCH($A$325,'Segments Monthly'!$A:$A,0))*100,"")</f>
        <v>79.757748485928</v>
      </c>
    </row>
    <row r="247" customFormat="false" ht="15" hidden="false" customHeight="true" outlineLevel="0" collapsed="false">
      <c r="A247" s="7" t="n">
        <v>41426</v>
      </c>
      <c r="B247" s="8" t="n">
        <f aca="false">'Monthly Data'!B247</f>
        <v>49633</v>
      </c>
      <c r="C247" s="8" t="n">
        <v>11982</v>
      </c>
      <c r="D247" s="11" t="n">
        <v>99.6551</v>
      </c>
      <c r="E247" s="9" t="n">
        <v>0.754822</v>
      </c>
      <c r="F247" s="11" t="n">
        <f aca="false">B247/$B$325*100</f>
        <v>61.5290209009992</v>
      </c>
      <c r="G247" s="11" t="n">
        <f aca="false">C247/$C$325*100</f>
        <v>93.9028213166144</v>
      </c>
      <c r="H247" s="11" t="n">
        <f aca="false">D247/$D$325*100</f>
        <v>100.705661460354</v>
      </c>
      <c r="I247" s="8" t="n">
        <v>1046</v>
      </c>
      <c r="J247" s="11" t="n">
        <f aca="false">I247/$I$325*100</f>
        <v>100.268404907975</v>
      </c>
      <c r="K247" s="11" t="n">
        <f aca="false">'Monthly Data'!C247/'Monthly Data'!$C$325*100</f>
        <v>73.3712568423312</v>
      </c>
      <c r="L247" s="12" t="n">
        <f aca="false">IFERROR(INDEX('Segments Monthly'!$O:$O,MATCH($A247,'Segments Monthly'!$A:$A,0))/INDEX('Segments Monthly'!$O:$O,MATCH($A$325,'Segments Monthly'!$A:$A,0))*100,"")</f>
        <v>79.6409717820477</v>
      </c>
    </row>
    <row r="248" customFormat="false" ht="15" hidden="false" customHeight="true" outlineLevel="0" collapsed="false">
      <c r="A248" s="7" t="n">
        <v>41456</v>
      </c>
      <c r="B248" s="8" t="n">
        <f aca="false">'Monthly Data'!B248</f>
        <v>55194</v>
      </c>
      <c r="C248" s="8" t="n">
        <v>11962</v>
      </c>
      <c r="D248" s="11" t="n">
        <v>98.7947</v>
      </c>
      <c r="E248" s="9" t="n">
        <v>0.748373</v>
      </c>
      <c r="F248" s="11" t="n">
        <f aca="false">B248/$B$325*100</f>
        <v>68.42287952793</v>
      </c>
      <c r="G248" s="11" t="n">
        <f aca="false">C248/$C$325*100</f>
        <v>93.7460815047022</v>
      </c>
      <c r="H248" s="11" t="n">
        <f aca="false">D248/$D$325*100</f>
        <v>99.8361911460355</v>
      </c>
      <c r="I248" s="8" t="n">
        <v>1042.9</v>
      </c>
      <c r="J248" s="11" t="n">
        <f aca="false">I248/$I$325*100</f>
        <v>99.9712423312884</v>
      </c>
      <c r="K248" s="11" t="n">
        <f aca="false">'Monthly Data'!C248/'Monthly Data'!$C$325*100</f>
        <v>85.9504132231405</v>
      </c>
      <c r="L248" s="12" t="n">
        <f aca="false">IFERROR(INDEX('Segments Monthly'!$O:$O,MATCH($A248,'Segments Monthly'!$A:$A,0))/INDEX('Segments Monthly'!$O:$O,MATCH($A$325,'Segments Monthly'!$A:$A,0))*100,"")</f>
        <v>80.0123994281458</v>
      </c>
    </row>
    <row r="249" customFormat="false" ht="15" hidden="false" customHeight="true" outlineLevel="0" collapsed="false">
      <c r="A249" s="7" t="n">
        <v>41487</v>
      </c>
      <c r="B249" s="8" t="n">
        <f aca="false">'Monthly Data'!B249</f>
        <v>54150</v>
      </c>
      <c r="C249" s="8" t="n">
        <v>11992</v>
      </c>
      <c r="D249" s="11" t="n">
        <v>99.6198</v>
      </c>
      <c r="E249" s="9" t="n">
        <v>0.754739</v>
      </c>
      <c r="F249" s="11" t="n">
        <f aca="false">B249/$B$325*100</f>
        <v>67.1286539558178</v>
      </c>
      <c r="G249" s="11" t="n">
        <f aca="false">C249/$C$325*100</f>
        <v>93.9811912225705</v>
      </c>
      <c r="H249" s="11" t="n">
        <f aca="false">D249/$D$325*100</f>
        <v>100.669989328677</v>
      </c>
      <c r="I249" s="8" t="n">
        <v>1041.8</v>
      </c>
      <c r="J249" s="11" t="n">
        <f aca="false">I249/$I$325*100</f>
        <v>99.8657975460123</v>
      </c>
      <c r="K249" s="11" t="n">
        <f aca="false">'Monthly Data'!C249/'Monthly Data'!$C$325*100</f>
        <v>75.9579263711495</v>
      </c>
      <c r="L249" s="12" t="n">
        <f aca="false">IFERROR(INDEX('Segments Monthly'!$O:$O,MATCH($A249,'Segments Monthly'!$A:$A,0))/INDEX('Segments Monthly'!$O:$O,MATCH($A$325,'Segments Monthly'!$A:$A,0))*100,"")</f>
        <v>80.6513401098367</v>
      </c>
    </row>
    <row r="250" customFormat="false" ht="15" hidden="false" customHeight="true" outlineLevel="0" collapsed="false">
      <c r="A250" s="7" t="n">
        <v>41518</v>
      </c>
      <c r="B250" s="8" t="n">
        <f aca="false">'Monthly Data'!B250</f>
        <v>51670</v>
      </c>
      <c r="C250" s="8" t="n">
        <v>12010</v>
      </c>
      <c r="D250" s="11" t="n">
        <v>99.644</v>
      </c>
      <c r="E250" s="9" t="n">
        <v>0.755084</v>
      </c>
      <c r="F250" s="11" t="n">
        <f aca="false">B250/$B$325*100</f>
        <v>64.054248382218</v>
      </c>
      <c r="G250" s="11" t="n">
        <f aca="false">C250/$C$325*100</f>
        <v>94.1222570532915</v>
      </c>
      <c r="H250" s="11" t="n">
        <f aca="false">D250/$D$325*100</f>
        <v>100.694444444444</v>
      </c>
      <c r="I250" s="8" t="n">
        <v>1042</v>
      </c>
      <c r="J250" s="11" t="n">
        <f aca="false">I250/$I$325*100</f>
        <v>99.8849693251534</v>
      </c>
      <c r="K250" s="11" t="n">
        <f aca="false">'Monthly Data'!C250/'Monthly Data'!$C$325*100</f>
        <v>83.3100783514007</v>
      </c>
      <c r="L250" s="12" t="n">
        <f aca="false">IFERROR(INDEX('Segments Monthly'!$O:$O,MATCH($A250,'Segments Monthly'!$A:$A,0))/INDEX('Segments Monthly'!$O:$O,MATCH($A$325,'Segments Monthly'!$A:$A,0))*100,"")</f>
        <v>80.9970435691846</v>
      </c>
    </row>
    <row r="251" customFormat="false" ht="15" hidden="false" customHeight="true" outlineLevel="0" collapsed="false">
      <c r="A251" s="7" t="n">
        <v>41548</v>
      </c>
      <c r="B251" s="8" t="n">
        <f aca="false">'Monthly Data'!B251</f>
        <v>52232</v>
      </c>
      <c r="C251" s="8" t="n">
        <v>12033</v>
      </c>
      <c r="D251" s="11" t="n">
        <v>99.8771</v>
      </c>
      <c r="E251" s="9" t="n">
        <v>0.757055</v>
      </c>
      <c r="F251" s="11" t="n">
        <f aca="false">B251/$B$325*100</f>
        <v>64.7509483549451</v>
      </c>
      <c r="G251" s="11" t="n">
        <f aca="false">C251/$C$325*100</f>
        <v>94.3025078369906</v>
      </c>
      <c r="H251" s="11" t="n">
        <f aca="false">D251/$D$325*100</f>
        <v>100.930001778554</v>
      </c>
      <c r="I251" s="8" t="n">
        <v>1037.3</v>
      </c>
      <c r="J251" s="11" t="n">
        <f aca="false">I251/$I$325*100</f>
        <v>99.4344325153374</v>
      </c>
      <c r="K251" s="11" t="n">
        <f aca="false">'Monthly Data'!C251/'Monthly Data'!$C$325*100</f>
        <v>83.1920145969733</v>
      </c>
      <c r="L251" s="12" t="n">
        <f aca="false">IFERROR(INDEX('Segments Monthly'!$O:$O,MATCH($A251,'Segments Monthly'!$A:$A,0))/INDEX('Segments Monthly'!$O:$O,MATCH($A$325,'Segments Monthly'!$A:$A,0))*100,"")</f>
        <v>81.4592461332753</v>
      </c>
    </row>
    <row r="252" customFormat="false" ht="15" hidden="false" customHeight="true" outlineLevel="0" collapsed="false">
      <c r="A252" s="7" t="n">
        <v>41579</v>
      </c>
      <c r="B252" s="8" t="n">
        <f aca="false">'Monthly Data'!B252</f>
        <v>52525</v>
      </c>
      <c r="C252" s="8" t="n">
        <v>12054</v>
      </c>
      <c r="D252" s="11" t="n">
        <v>99.8721</v>
      </c>
      <c r="E252" s="9" t="n">
        <v>0.757266</v>
      </c>
      <c r="F252" s="11" t="n">
        <f aca="false">B252/$B$325*100</f>
        <v>65.1141744973099</v>
      </c>
      <c r="G252" s="11" t="n">
        <f aca="false">C252/$C$325*100</f>
        <v>94.4670846394984</v>
      </c>
      <c r="H252" s="11" t="n">
        <f aca="false">D252/$D$325*100</f>
        <v>100.924949068685</v>
      </c>
      <c r="I252" s="8" t="n">
        <v>1035.9</v>
      </c>
      <c r="J252" s="11" t="n">
        <f aca="false">I252/$I$325*100</f>
        <v>99.3002300613497</v>
      </c>
      <c r="K252" s="11" t="n">
        <f aca="false">'Monthly Data'!C252/'Monthly Data'!$C$325*100</f>
        <v>83.5032735859182</v>
      </c>
      <c r="L252" s="12" t="n">
        <f aca="false">IFERROR(INDEX('Segments Monthly'!$O:$O,MATCH($A252,'Segments Monthly'!$A:$A,0))/INDEX('Segments Monthly'!$O:$O,MATCH($A$325,'Segments Monthly'!$A:$A,0))*100,"")</f>
        <v>81.3636594968978</v>
      </c>
    </row>
    <row r="253" customFormat="false" ht="15" hidden="false" customHeight="true" outlineLevel="0" collapsed="false">
      <c r="A253" s="7" t="n">
        <v>41609</v>
      </c>
      <c r="B253" s="8" t="n">
        <f aca="false">'Monthly Data'!B253</f>
        <v>57978</v>
      </c>
      <c r="C253" s="8" t="n">
        <v>12060</v>
      </c>
      <c r="D253" s="11" t="n">
        <v>99.6773</v>
      </c>
      <c r="E253" s="9" t="n">
        <v>0.756078</v>
      </c>
      <c r="F253" s="11" t="n">
        <f aca="false">B253/$B$325*100</f>
        <v>71.8741477202291</v>
      </c>
      <c r="G253" s="11" t="n">
        <f aca="false">C253/$C$325*100</f>
        <v>94.5141065830721</v>
      </c>
      <c r="H253" s="11" t="n">
        <f aca="false">D253/$D$325*100</f>
        <v>100.728095492174</v>
      </c>
      <c r="I253" s="8" t="n">
        <v>1031.1</v>
      </c>
      <c r="J253" s="11" t="n">
        <f aca="false">I253/$I$325*100</f>
        <v>98.8401073619632</v>
      </c>
      <c r="K253" s="11" t="n">
        <f aca="false">'Monthly Data'!C253/'Monthly Data'!$C$325*100</f>
        <v>108.586454867447</v>
      </c>
      <c r="L253" s="12" t="n">
        <f aca="false">IFERROR(INDEX('Segments Monthly'!$O:$O,MATCH($A253,'Segments Monthly'!$A:$A,0))/INDEX('Segments Monthly'!$O:$O,MATCH($A$325,'Segments Monthly'!$A:$A,0))*100,"")</f>
        <v>80.9797398896081</v>
      </c>
    </row>
    <row r="254" customFormat="false" ht="15" hidden="false" customHeight="true" outlineLevel="0" collapsed="false">
      <c r="A254" s="7" t="n">
        <v>41640</v>
      </c>
      <c r="B254" s="8" t="n">
        <f aca="false">'Monthly Data'!B254</f>
        <v>55426</v>
      </c>
      <c r="C254" s="8" t="n">
        <v>12058</v>
      </c>
      <c r="D254" s="11" t="n">
        <v>98.6228</v>
      </c>
      <c r="E254" s="9" t="n">
        <v>0.748402</v>
      </c>
      <c r="F254" s="11" t="n">
        <f aca="false">B254/$B$325*100</f>
        <v>68.7104852106216</v>
      </c>
      <c r="G254" s="11" t="n">
        <f aca="false">C254/$C$325*100</f>
        <v>94.4984326018809</v>
      </c>
      <c r="H254" s="11" t="n">
        <f aca="false">D254/$D$325*100</f>
        <v>99.662478980727</v>
      </c>
      <c r="I254" s="8" t="n">
        <v>1027.8</v>
      </c>
      <c r="J254" s="11" t="n">
        <f aca="false">I254/$I$325*100</f>
        <v>98.523773006135</v>
      </c>
      <c r="K254" s="11" t="n">
        <f aca="false">'Monthly Data'!C254/'Monthly Data'!$C$325*100</f>
        <v>82.1294408071268</v>
      </c>
      <c r="L254" s="12" t="n">
        <f aca="false">IFERROR(INDEX('Segments Monthly'!$O:$O,MATCH($A254,'Segments Monthly'!$A:$A,0))/INDEX('Segments Monthly'!$O:$O,MATCH($A$325,'Segments Monthly'!$A:$A,0))*100,"")</f>
        <v>81.2472529252009</v>
      </c>
    </row>
    <row r="255" customFormat="false" ht="15" hidden="false" customHeight="true" outlineLevel="0" collapsed="false">
      <c r="A255" s="7" t="n">
        <v>41671</v>
      </c>
      <c r="B255" s="8" t="n">
        <f aca="false">'Monthly Data'!B255</f>
        <v>53740</v>
      </c>
      <c r="C255" s="8" t="n">
        <v>12084</v>
      </c>
      <c r="D255" s="11" t="n">
        <v>99.5446</v>
      </c>
      <c r="E255" s="9" t="n">
        <v>0.755779</v>
      </c>
      <c r="F255" s="11" t="n">
        <f aca="false">B255/$B$325*100</f>
        <v>66.6203852924404</v>
      </c>
      <c r="G255" s="11" t="n">
        <f aca="false">C255/$C$325*100</f>
        <v>94.7021943573668</v>
      </c>
      <c r="H255" s="11" t="n">
        <f aca="false">D255/$D$325*100</f>
        <v>100.593996572242</v>
      </c>
      <c r="I255" s="8" t="n">
        <v>1025.6</v>
      </c>
      <c r="J255" s="11" t="n">
        <f aca="false">I255/$I$325*100</f>
        <v>98.3128834355828</v>
      </c>
      <c r="K255" s="11" t="n">
        <f aca="false">'Monthly Data'!C255/'Monthly Data'!$C$325*100</f>
        <v>77.5678866587957</v>
      </c>
      <c r="L255" s="12" t="n">
        <f aca="false">IFERROR(INDEX('Segments Monthly'!$O:$O,MATCH($A255,'Segments Monthly'!$A:$A,0))/INDEX('Segments Monthly'!$O:$O,MATCH($A$325,'Segments Monthly'!$A:$A,0))*100,"")</f>
        <v>81.6825283729452</v>
      </c>
    </row>
    <row r="256" customFormat="false" ht="15" hidden="false" customHeight="true" outlineLevel="0" collapsed="false">
      <c r="A256" s="7" t="n">
        <v>41699</v>
      </c>
      <c r="B256" s="8" t="n">
        <f aca="false">'Monthly Data'!B256</f>
        <v>51172</v>
      </c>
      <c r="C256" s="8" t="n">
        <v>12096</v>
      </c>
      <c r="D256" s="11" t="n">
        <v>100.4304</v>
      </c>
      <c r="E256" s="9" t="n">
        <v>0.762934</v>
      </c>
      <c r="F256" s="11" t="n">
        <f aca="false">B256/$B$325*100</f>
        <v>63.4368879081645</v>
      </c>
      <c r="G256" s="11" t="n">
        <f aca="false">C256/$C$325*100</f>
        <v>94.7962382445141</v>
      </c>
      <c r="H256" s="11" t="n">
        <f aca="false">D256/$D$325*100</f>
        <v>101.489134652697</v>
      </c>
      <c r="I256" s="8" t="n">
        <v>1026.5</v>
      </c>
      <c r="J256" s="11" t="n">
        <f aca="false">I256/$I$325*100</f>
        <v>98.3991564417178</v>
      </c>
      <c r="K256" s="11" t="n">
        <f aca="false">'Monthly Data'!C256/'Monthly Data'!$C$325*100</f>
        <v>70.891917999356</v>
      </c>
      <c r="L256" s="12" t="n">
        <f aca="false">IFERROR(INDEX('Segments Monthly'!$O:$O,MATCH($A256,'Segments Monthly'!$A:$A,0))/INDEX('Segments Monthly'!$O:$O,MATCH($A$325,'Segments Monthly'!$A:$A,0))*100,"")</f>
        <v>82.6554208171593</v>
      </c>
    </row>
    <row r="257" customFormat="false" ht="15" hidden="false" customHeight="true" outlineLevel="0" collapsed="false">
      <c r="A257" s="7" t="n">
        <v>41730</v>
      </c>
      <c r="B257" s="8" t="n">
        <f aca="false">'Monthly Data'!B257</f>
        <v>53868</v>
      </c>
      <c r="C257" s="8" t="n">
        <v>12109</v>
      </c>
      <c r="D257" s="11" t="n">
        <v>100.4384</v>
      </c>
      <c r="E257" s="9" t="n">
        <v>0.76346</v>
      </c>
      <c r="F257" s="11" t="n">
        <f aca="false">B257/$B$325*100</f>
        <v>66.7790642897875</v>
      </c>
      <c r="G257" s="11" t="n">
        <f aca="false">C257/$C$325*100</f>
        <v>94.8981191222571</v>
      </c>
      <c r="H257" s="11" t="n">
        <f aca="false">D257/$D$325*100</f>
        <v>101.497218988488</v>
      </c>
      <c r="I257" s="8" t="n">
        <v>1023</v>
      </c>
      <c r="J257" s="11" t="n">
        <f aca="false">I257/$I$325*100</f>
        <v>98.0636503067485</v>
      </c>
      <c r="K257" s="11" t="n">
        <f aca="false">'Monthly Data'!C257/'Monthly Data'!$C$325*100</f>
        <v>64.8492003863905</v>
      </c>
      <c r="L257" s="12" t="n">
        <f aca="false">IFERROR(INDEX('Segments Monthly'!$O:$O,MATCH($A257,'Segments Monthly'!$A:$A,0))/INDEX('Segments Monthly'!$O:$O,MATCH($A$325,'Segments Monthly'!$A:$A,0))*100,"")</f>
        <v>82.7855222796441</v>
      </c>
    </row>
    <row r="258" customFormat="false" ht="15" hidden="false" customHeight="true" outlineLevel="0" collapsed="false">
      <c r="A258" s="7" t="n">
        <v>41760</v>
      </c>
      <c r="B258" s="8" t="n">
        <f aca="false">'Monthly Data'!B258</f>
        <v>53158</v>
      </c>
      <c r="C258" s="8" t="n">
        <v>12120</v>
      </c>
      <c r="D258" s="11" t="n">
        <v>100.7026</v>
      </c>
      <c r="E258" s="9" t="n">
        <v>0.765986</v>
      </c>
      <c r="F258" s="11" t="n">
        <f aca="false">B258/$B$325*100</f>
        <v>65.8988917263779</v>
      </c>
      <c r="G258" s="11" t="n">
        <f aca="false">C258/$C$325*100</f>
        <v>94.9843260188088</v>
      </c>
      <c r="H258" s="11" t="n">
        <f aca="false">D258/$D$325*100</f>
        <v>101.764204177985</v>
      </c>
      <c r="I258" s="8" t="n">
        <v>1021.4</v>
      </c>
      <c r="J258" s="11" t="n">
        <f aca="false">I258/$I$325*100</f>
        <v>97.9102760736196</v>
      </c>
      <c r="K258" s="11" t="n">
        <f aca="false">'Monthly Data'!C258/'Monthly Data'!$C$325*100</f>
        <v>63.7436943222067</v>
      </c>
      <c r="L258" s="12" t="n">
        <f aca="false">IFERROR(INDEX('Segments Monthly'!$O:$O,MATCH($A258,'Segments Monthly'!$A:$A,0))/INDEX('Segments Monthly'!$O:$O,MATCH($A$325,'Segments Monthly'!$A:$A,0))*100,"")</f>
        <v>83.4999699267601</v>
      </c>
    </row>
    <row r="259" customFormat="false" ht="15" hidden="false" customHeight="true" outlineLevel="0" collapsed="false">
      <c r="A259" s="7" t="n">
        <v>41791</v>
      </c>
      <c r="B259" s="8" t="n">
        <f aca="false">'Monthly Data'!B259</f>
        <v>58530</v>
      </c>
      <c r="C259" s="8" t="n">
        <v>12146</v>
      </c>
      <c r="D259" s="11" t="n">
        <v>101.0359</v>
      </c>
      <c r="E259" s="9" t="n">
        <v>0.769097</v>
      </c>
      <c r="F259" s="11" t="n">
        <f aca="false">B259/$B$325*100</f>
        <v>72.5584508962884</v>
      </c>
      <c r="G259" s="11" t="n">
        <f aca="false">C259/$C$325*100</f>
        <v>95.1880877742947</v>
      </c>
      <c r="H259" s="11" t="n">
        <f aca="false">D259/$D$325*100</f>
        <v>102.101017817876</v>
      </c>
      <c r="I259" s="8" t="n">
        <v>1021.6</v>
      </c>
      <c r="J259" s="11" t="n">
        <f aca="false">I259/$I$325*100</f>
        <v>97.9294478527607</v>
      </c>
      <c r="K259" s="11" t="n">
        <f aca="false">'Monthly Data'!C259/'Monthly Data'!$C$325*100</f>
        <v>56.6920682623162</v>
      </c>
      <c r="L259" s="12" t="n">
        <f aca="false">IFERROR(INDEX('Segments Monthly'!$O:$O,MATCH($A259,'Segments Monthly'!$A:$A,0))/INDEX('Segments Monthly'!$O:$O,MATCH($A$325,'Segments Monthly'!$A:$A,0))*100,"")</f>
        <v>83.4459306279755</v>
      </c>
    </row>
    <row r="260" customFormat="false" ht="15" hidden="false" customHeight="true" outlineLevel="0" collapsed="false">
      <c r="A260" s="7" t="n">
        <v>41821</v>
      </c>
      <c r="B260" s="8" t="n">
        <f aca="false">'Monthly Data'!B260</f>
        <v>57665</v>
      </c>
      <c r="C260" s="8" t="n">
        <v>12165</v>
      </c>
      <c r="D260" s="11" t="n">
        <v>101.516</v>
      </c>
      <c r="E260" s="9" t="n">
        <v>0.773389</v>
      </c>
      <c r="F260" s="11" t="n">
        <f aca="false">B260/$B$325*100</f>
        <v>71.4861279845288</v>
      </c>
      <c r="G260" s="11" t="n">
        <f aca="false">C260/$C$325*100</f>
        <v>95.3369905956113</v>
      </c>
      <c r="H260" s="11" t="n">
        <f aca="false">D260/$D$325*100</f>
        <v>102.586179019532</v>
      </c>
      <c r="I260" s="8" t="n">
        <v>1022.4</v>
      </c>
      <c r="J260" s="11" t="n">
        <f aca="false">I260/$I$325*100</f>
        <v>98.0061349693252</v>
      </c>
      <c r="K260" s="11" t="n">
        <f aca="false">'Monthly Data'!C260/'Monthly Data'!$C$325*100</f>
        <v>48.0948803262853</v>
      </c>
      <c r="L260" s="12" t="n">
        <f aca="false">IFERROR(INDEX('Segments Monthly'!$O:$O,MATCH($A260,'Segments Monthly'!$A:$A,0))/INDEX('Segments Monthly'!$O:$O,MATCH($A$325,'Segments Monthly'!$A:$A,0))*100,"")</f>
        <v>83.5991653519263</v>
      </c>
    </row>
    <row r="261" customFormat="false" ht="15" hidden="false" customHeight="true" outlineLevel="0" collapsed="false">
      <c r="A261" s="7" t="n">
        <v>41852</v>
      </c>
      <c r="B261" s="8" t="n">
        <f aca="false">'Monthly Data'!B261</f>
        <v>59052</v>
      </c>
      <c r="C261" s="8" t="n">
        <v>12182</v>
      </c>
      <c r="D261" s="11" t="n">
        <v>100.9258</v>
      </c>
      <c r="E261" s="9" t="n">
        <v>0.769592</v>
      </c>
      <c r="F261" s="11" t="n">
        <f aca="false">B261/$B$325*100</f>
        <v>73.2055636823445</v>
      </c>
      <c r="G261" s="11" t="n">
        <f aca="false">C261/$C$325*100</f>
        <v>95.4702194357367</v>
      </c>
      <c r="H261" s="11" t="n">
        <f aca="false">D261/$D$325*100</f>
        <v>101.989757146553</v>
      </c>
      <c r="I261" s="8" t="n">
        <v>1022.4</v>
      </c>
      <c r="J261" s="11" t="n">
        <f aca="false">I261/$I$325*100</f>
        <v>98.0061349693252</v>
      </c>
      <c r="K261" s="11" t="n">
        <f aca="false">'Monthly Data'!C261/'Monthly Data'!$C$325*100</f>
        <v>44.638832242138</v>
      </c>
      <c r="L261" s="12" t="n">
        <f aca="false">IFERROR(INDEX('Segments Monthly'!$O:$O,MATCH($A261,'Segments Monthly'!$A:$A,0))/INDEX('Segments Monthly'!$O:$O,MATCH($A$325,'Segments Monthly'!$A:$A,0))*100,"")</f>
        <v>83.9741092537673</v>
      </c>
    </row>
    <row r="262" customFormat="false" ht="15" hidden="false" customHeight="true" outlineLevel="0" collapsed="false">
      <c r="A262" s="7" t="n">
        <v>41883</v>
      </c>
      <c r="B262" s="8" t="n">
        <f aca="false">'Monthly Data'!B262</f>
        <v>61635</v>
      </c>
      <c r="C262" s="8" t="n">
        <v>12201</v>
      </c>
      <c r="D262" s="11" t="n">
        <v>100.9676</v>
      </c>
      <c r="E262" s="9" t="n">
        <v>0.770673</v>
      </c>
      <c r="F262" s="11" t="n">
        <f aca="false">B262/$B$325*100</f>
        <v>76.407656261622</v>
      </c>
      <c r="G262" s="11" t="n">
        <f aca="false">C262/$C$325*100</f>
        <v>95.6191222570533</v>
      </c>
      <c r="H262" s="11" t="n">
        <f aca="false">D262/$D$325*100</f>
        <v>102.031997801061</v>
      </c>
      <c r="I262" s="8" t="n">
        <v>1024</v>
      </c>
      <c r="J262" s="11" t="n">
        <f aca="false">I262/$I$325*100</f>
        <v>98.159509202454</v>
      </c>
      <c r="K262" s="11" t="n">
        <f aca="false">'Monthly Data'!C262/'Monthly Data'!$C$325*100</f>
        <v>43.7801867553934</v>
      </c>
      <c r="L262" s="12" t="n">
        <f aca="false">IFERROR(INDEX('Segments Monthly'!$O:$O,MATCH($A262,'Segments Monthly'!$A:$A,0))/INDEX('Segments Monthly'!$O:$O,MATCH($A$325,'Segments Monthly'!$A:$A,0))*100,"")</f>
        <v>84.309726611116</v>
      </c>
    </row>
    <row r="263" customFormat="false" ht="15" hidden="false" customHeight="true" outlineLevel="0" collapsed="false">
      <c r="A263" s="7" t="n">
        <v>41913</v>
      </c>
      <c r="B263" s="8" t="n">
        <f aca="false">'Monthly Data'!B263</f>
        <v>70768</v>
      </c>
      <c r="C263" s="8" t="n">
        <v>12233</v>
      </c>
      <c r="D263" s="11" t="n">
        <v>100.8816</v>
      </c>
      <c r="E263" s="9" t="n">
        <v>0.77083</v>
      </c>
      <c r="F263" s="11" t="n">
        <f aca="false">B263/$B$325*100</f>
        <v>87.7296506582699</v>
      </c>
      <c r="G263" s="11" t="n">
        <f aca="false">C263/$C$325*100</f>
        <v>95.8699059561129</v>
      </c>
      <c r="H263" s="11" t="n">
        <f aca="false">D263/$D$325*100</f>
        <v>101.945091191308</v>
      </c>
      <c r="I263" s="8" t="n">
        <v>1024.5</v>
      </c>
      <c r="J263" s="11" t="n">
        <f aca="false">I263/$I$325*100</f>
        <v>98.2074386503067</v>
      </c>
      <c r="K263" s="11" t="n">
        <f aca="false">'Monthly Data'!C263/'Monthly Data'!$C$325*100</f>
        <v>44.5851668992165</v>
      </c>
      <c r="L263" s="12" t="n">
        <f aca="false">IFERROR(INDEX('Segments Monthly'!$O:$O,MATCH($A263,'Segments Monthly'!$A:$A,0))/INDEX('Segments Monthly'!$O:$O,MATCH($A$325,'Segments Monthly'!$A:$A,0))*100,"")</f>
        <v>84.6408098492174</v>
      </c>
    </row>
    <row r="264" customFormat="false" ht="15" hidden="false" customHeight="true" outlineLevel="0" collapsed="false">
      <c r="A264" s="7" t="n">
        <v>41944</v>
      </c>
      <c r="B264" s="8" t="n">
        <f aca="false">'Monthly Data'!B264</f>
        <v>73302</v>
      </c>
      <c r="C264" s="8" t="n">
        <v>12260</v>
      </c>
      <c r="D264" s="11" t="n">
        <v>101.593</v>
      </c>
      <c r="E264" s="9" t="n">
        <v>0.777121</v>
      </c>
      <c r="F264" s="11" t="n">
        <f aca="false">B264/$B$325*100</f>
        <v>90.8709989338755</v>
      </c>
      <c r="G264" s="11" t="n">
        <f aca="false">C264/$C$325*100</f>
        <v>96.0815047021944</v>
      </c>
      <c r="H264" s="11" t="n">
        <f aca="false">D264/$D$325*100</f>
        <v>102.66399075152</v>
      </c>
      <c r="I264" s="8" t="n">
        <v>1025</v>
      </c>
      <c r="J264" s="11" t="n">
        <f aca="false">I264/$I$325*100</f>
        <v>98.2553680981595</v>
      </c>
      <c r="K264" s="11" t="n">
        <f aca="false">'Monthly Data'!C264/'Monthly Data'!$C$325*100</f>
        <v>37.7589352795964</v>
      </c>
      <c r="L264" s="12" t="n">
        <f aca="false">IFERROR(INDEX('Segments Monthly'!$O:$O,MATCH($A264,'Segments Monthly'!$A:$A,0))/INDEX('Segments Monthly'!$O:$O,MATCH($A$325,'Segments Monthly'!$A:$A,0))*100,"")</f>
        <v>84.4091071023739</v>
      </c>
    </row>
    <row r="265" customFormat="false" ht="15" hidden="false" customHeight="true" outlineLevel="0" collapsed="false">
      <c r="A265" s="7" t="n">
        <v>41974</v>
      </c>
      <c r="B265" s="8" t="n">
        <f aca="false">'Monthly Data'!B265</f>
        <v>71119</v>
      </c>
      <c r="C265" s="8" t="n">
        <v>12266</v>
      </c>
      <c r="D265" s="11" t="n">
        <v>101.3884</v>
      </c>
      <c r="E265" s="9" t="n">
        <v>0.776425</v>
      </c>
      <c r="F265" s="11" t="n">
        <f aca="false">B265/$B$325*100</f>
        <v>88.1647782213076</v>
      </c>
      <c r="G265" s="11" t="n">
        <f aca="false">C265/$C$325*100</f>
        <v>96.128526645768</v>
      </c>
      <c r="H265" s="11" t="n">
        <f aca="false">D265/$D$325*100</f>
        <v>102.457233863666</v>
      </c>
      <c r="I265" s="8" t="n">
        <v>1025.6</v>
      </c>
      <c r="J265" s="11" t="n">
        <f aca="false">I265/$I$325*100</f>
        <v>98.3128834355828</v>
      </c>
      <c r="K265" s="11" t="n">
        <f aca="false">'Monthly Data'!C265/'Monthly Data'!$C$325*100</f>
        <v>34.399484812708</v>
      </c>
      <c r="L265" s="12" t="n">
        <f aca="false">IFERROR(INDEX('Segments Monthly'!$O:$O,MATCH($A265,'Segments Monthly'!$A:$A,0))/INDEX('Segments Monthly'!$O:$O,MATCH($A$325,'Segments Monthly'!$A:$A,0))*100,"")</f>
        <v>84.7357487542739</v>
      </c>
    </row>
    <row r="266" customFormat="false" ht="15" hidden="false" customHeight="true" outlineLevel="0" collapsed="false">
      <c r="A266" s="7" t="n">
        <v>42005</v>
      </c>
      <c r="B266" s="8" t="n">
        <f aca="false">'Monthly Data'!B266</f>
        <v>76229</v>
      </c>
      <c r="C266" s="8" t="n">
        <v>12265</v>
      </c>
      <c r="D266" s="11" t="n">
        <v>100.7857</v>
      </c>
      <c r="E266" s="9" t="n">
        <v>0.772673</v>
      </c>
      <c r="F266" s="11" t="n">
        <f aca="false">B266/$B$325*100</f>
        <v>94.4995413185233</v>
      </c>
      <c r="G266" s="11" t="n">
        <f aca="false">C266/$C$325*100</f>
        <v>96.1206896551724</v>
      </c>
      <c r="H266" s="11" t="n">
        <f aca="false">D266/$D$325*100</f>
        <v>101.848180216013</v>
      </c>
      <c r="I266" s="8" t="n">
        <v>1026.1</v>
      </c>
      <c r="J266" s="11" t="n">
        <f aca="false">I266/$I$325*100</f>
        <v>98.3608128834356</v>
      </c>
      <c r="K266" s="11" t="n">
        <f aca="false">'Monthly Data'!C266/'Monthly Data'!$C$325*100</f>
        <v>34.7107438016529</v>
      </c>
      <c r="L266" s="12" t="n">
        <f aca="false">IFERROR(INDEX('Segments Monthly'!$O:$O,MATCH($A266,'Segments Monthly'!$A:$A,0))/INDEX('Segments Monthly'!$O:$O,MATCH($A$325,'Segments Monthly'!$A:$A,0))*100,"")</f>
        <v>84.7352860890445</v>
      </c>
    </row>
    <row r="267" customFormat="false" ht="15" hidden="false" customHeight="true" outlineLevel="0" collapsed="false">
      <c r="A267" s="7" t="n">
        <v>42036</v>
      </c>
      <c r="B267" s="8" t="n">
        <f aca="false">'Monthly Data'!B267</f>
        <v>79694</v>
      </c>
      <c r="C267" s="8" t="n">
        <v>12275</v>
      </c>
      <c r="D267" s="11" t="n">
        <v>100.0389</v>
      </c>
      <c r="E267" s="9" t="n">
        <v>0.767788</v>
      </c>
      <c r="F267" s="11" t="n">
        <f aca="false">B267/$B$325*100</f>
        <v>98.7950313638956</v>
      </c>
      <c r="G267" s="11" t="n">
        <f aca="false">C267/$C$325*100</f>
        <v>96.1990595611285</v>
      </c>
      <c r="H267" s="11" t="n">
        <f aca="false">D267/$D$325*100</f>
        <v>101.093507469926</v>
      </c>
      <c r="I267" s="8" t="n">
        <v>1027.6</v>
      </c>
      <c r="J267" s="11" t="n">
        <f aca="false">I267/$I$325*100</f>
        <v>98.5046012269939</v>
      </c>
      <c r="K267" s="11" t="n">
        <f aca="false">'Monthly Data'!C267/'Monthly Data'!$C$325*100</f>
        <v>34.3887517441236</v>
      </c>
      <c r="L267" s="12" t="n">
        <f aca="false">IFERROR(INDEX('Segments Monthly'!$O:$O,MATCH($A267,'Segments Monthly'!$A:$A,0))/INDEX('Segments Monthly'!$O:$O,MATCH($A$325,'Segments Monthly'!$A:$A,0))*100,"")</f>
        <v>84.4017969917507</v>
      </c>
    </row>
    <row r="268" customFormat="false" ht="15" hidden="false" customHeight="true" outlineLevel="0" collapsed="false">
      <c r="A268" s="7" t="n">
        <v>42064</v>
      </c>
      <c r="B268" s="8" t="n">
        <f aca="false">'Monthly Data'!B268</f>
        <v>80123</v>
      </c>
      <c r="C268" s="8" t="n">
        <v>12286</v>
      </c>
      <c r="D268" s="11" t="n">
        <v>100.3616</v>
      </c>
      <c r="E268" s="9" t="n">
        <v>0.77107</v>
      </c>
      <c r="F268" s="11" t="n">
        <f aca="false">B268/$B$325*100</f>
        <v>99.3268539409417</v>
      </c>
      <c r="G268" s="11" t="n">
        <f aca="false">C268/$C$325*100</f>
        <v>96.2852664576803</v>
      </c>
      <c r="H268" s="11" t="n">
        <f aca="false">D268/$D$325*100</f>
        <v>101.419609364895</v>
      </c>
      <c r="I268" s="8" t="n">
        <v>1026.5</v>
      </c>
      <c r="J268" s="11" t="n">
        <f aca="false">I268/$I$325*100</f>
        <v>98.3991564417178</v>
      </c>
      <c r="K268" s="11" t="n">
        <f aca="false">'Monthly Data'!C268/'Monthly Data'!$C$325*100</f>
        <v>35.7411183857465</v>
      </c>
      <c r="L268" s="12" t="n">
        <f aca="false">IFERROR(INDEX('Segments Monthly'!$O:$O,MATCH($A268,'Segments Monthly'!$A:$A,0))/INDEX('Segments Monthly'!$O:$O,MATCH($A$325,'Segments Monthly'!$A:$A,0))*100,"")</f>
        <v>84.0029795640768</v>
      </c>
    </row>
    <row r="269" customFormat="false" ht="15" hidden="false" customHeight="true" outlineLevel="0" collapsed="false">
      <c r="A269" s="7" t="n">
        <v>42095</v>
      </c>
      <c r="B269" s="8" t="n">
        <f aca="false">'Monthly Data'!B269</f>
        <v>82248</v>
      </c>
      <c r="C269" s="8" t="n">
        <v>12291</v>
      </c>
      <c r="D269" s="11" t="n">
        <v>100.3447</v>
      </c>
      <c r="E269" s="9" t="n">
        <v>0.77168</v>
      </c>
      <c r="F269" s="11" t="n">
        <f aca="false">B269/$B$325*100</f>
        <v>101.961173232837</v>
      </c>
      <c r="G269" s="11" t="n">
        <f aca="false">C269/$C$325*100</f>
        <v>96.3244514106583</v>
      </c>
      <c r="H269" s="11" t="n">
        <f aca="false">D269/$D$325*100</f>
        <v>101.402531205536</v>
      </c>
      <c r="I269" s="8" t="n">
        <v>1027.4</v>
      </c>
      <c r="J269" s="11" t="n">
        <f aca="false">I269/$I$325*100</f>
        <v>98.4854294478528</v>
      </c>
      <c r="K269" s="11" t="n">
        <f aca="false">'Monthly Data'!C269/'Monthly Data'!$C$325*100</f>
        <v>33.6374369432221</v>
      </c>
      <c r="L269" s="12" t="n">
        <f aca="false">IFERROR(INDEX('Segments Monthly'!$O:$O,MATCH($A269,'Segments Monthly'!$A:$A,0))/INDEX('Segments Monthly'!$O:$O,MATCH($A$325,'Segments Monthly'!$A:$A,0))*100,"")</f>
        <v>84.0380495884593</v>
      </c>
    </row>
    <row r="270" customFormat="false" ht="15" hidden="false" customHeight="true" outlineLevel="0" collapsed="false">
      <c r="A270" s="7" t="n">
        <v>42125</v>
      </c>
      <c r="B270" s="8" t="n">
        <f aca="false">'Monthly Data'!B270</f>
        <v>83638</v>
      </c>
      <c r="C270" s="8" t="n">
        <v>12306</v>
      </c>
      <c r="D270" s="11" t="n">
        <v>100.3722</v>
      </c>
      <c r="E270" s="9" t="n">
        <v>0.772543</v>
      </c>
      <c r="F270" s="11" t="n">
        <f aca="false">B270/$B$325*100</f>
        <v>103.684327969653</v>
      </c>
      <c r="G270" s="11" t="n">
        <f aca="false">C270/$C$325*100</f>
        <v>96.4420062695925</v>
      </c>
      <c r="H270" s="11" t="n">
        <f aca="false">D270/$D$325*100</f>
        <v>101.430321109818</v>
      </c>
      <c r="I270" s="8" t="n">
        <v>1027.6</v>
      </c>
      <c r="J270" s="11" t="n">
        <f aca="false">I270/$I$325*100</f>
        <v>98.5046012269939</v>
      </c>
      <c r="K270" s="11" t="n">
        <f aca="false">'Monthly Data'!C270/'Monthly Data'!$C$325*100</f>
        <v>36.524632392401</v>
      </c>
      <c r="L270" s="12" t="n">
        <f aca="false">IFERROR(INDEX('Segments Monthly'!$O:$O,MATCH($A270,'Segments Monthly'!$A:$A,0))/INDEX('Segments Monthly'!$O:$O,MATCH($A$325,'Segments Monthly'!$A:$A,0))*100,"")</f>
        <v>84.0133432652136</v>
      </c>
    </row>
    <row r="271" customFormat="false" ht="15" hidden="false" customHeight="true" outlineLevel="0" collapsed="false">
      <c r="A271" s="7" t="n">
        <v>42156</v>
      </c>
      <c r="B271" s="8" t="n">
        <f aca="false">'Monthly Data'!B271</f>
        <v>87946</v>
      </c>
      <c r="C271" s="8" t="n">
        <v>12307</v>
      </c>
      <c r="D271" s="11" t="n">
        <v>99.9743</v>
      </c>
      <c r="E271" s="9" t="n">
        <v>0.770019</v>
      </c>
      <c r="F271" s="11" t="n">
        <f aca="false">B271/$B$325*100</f>
        <v>109.024867974115</v>
      </c>
      <c r="G271" s="11" t="n">
        <f aca="false">C271/$C$325*100</f>
        <v>96.4498432601881</v>
      </c>
      <c r="H271" s="11" t="n">
        <f aca="false">D271/$D$325*100</f>
        <v>101.028226458414</v>
      </c>
      <c r="I271" s="8" t="n">
        <v>1027</v>
      </c>
      <c r="J271" s="11" t="n">
        <f aca="false">I271/$I$325*100</f>
        <v>98.4470858895705</v>
      </c>
      <c r="K271" s="11" t="n">
        <f aca="false">'Monthly Data'!C271/'Monthly Data'!$C$325*100</f>
        <v>26.4033487173983</v>
      </c>
      <c r="L271" s="12" t="n">
        <f aca="false">IFERROR(INDEX('Segments Monthly'!$O:$O,MATCH($A271,'Segments Monthly'!$A:$A,0))/INDEX('Segments Monthly'!$O:$O,MATCH($A$325,'Segments Monthly'!$A:$A,0))*100,"")</f>
        <v>84.6583911279316</v>
      </c>
    </row>
    <row r="272" customFormat="false" ht="15" hidden="false" customHeight="true" outlineLevel="0" collapsed="false">
      <c r="A272" s="7" t="n">
        <v>42186</v>
      </c>
      <c r="B272" s="8" t="n">
        <f aca="false">'Monthly Data'!B272</f>
        <v>82296</v>
      </c>
      <c r="C272" s="8" t="n">
        <v>12323</v>
      </c>
      <c r="D272" s="11" t="n">
        <v>100.7102</v>
      </c>
      <c r="E272" s="9" t="n">
        <v>0.776092</v>
      </c>
      <c r="F272" s="11" t="n">
        <f aca="false">B272/$B$325*100</f>
        <v>102.020677856842</v>
      </c>
      <c r="G272" s="11" t="n">
        <f aca="false">C272/$C$325*100</f>
        <v>96.5752351097179</v>
      </c>
      <c r="H272" s="11" t="n">
        <f aca="false">D272/$D$325*100</f>
        <v>101.771884296986</v>
      </c>
      <c r="I272" s="8" t="n">
        <v>1028</v>
      </c>
      <c r="J272" s="11" t="n">
        <f aca="false">I272/$I$325*100</f>
        <v>98.5429447852761</v>
      </c>
      <c r="K272" s="11" t="n">
        <f aca="false">'Monthly Data'!C272/'Monthly Data'!$C$325*100</f>
        <v>45.1432864656005</v>
      </c>
      <c r="L272" s="12" t="n">
        <f aca="false">IFERROR(INDEX('Segments Monthly'!$O:$O,MATCH($A272,'Segments Monthly'!$A:$A,0))/INDEX('Segments Monthly'!$O:$O,MATCH($A$325,'Segments Monthly'!$A:$A,0))*100,"")</f>
        <v>84.2236708784625</v>
      </c>
    </row>
    <row r="273" customFormat="false" ht="15" hidden="false" customHeight="true" outlineLevel="0" collapsed="false">
      <c r="A273" s="7" t="n">
        <v>42217</v>
      </c>
      <c r="B273" s="8" t="n">
        <f aca="false">'Monthly Data'!B273</f>
        <v>83628</v>
      </c>
      <c r="C273" s="8" t="n">
        <v>12318</v>
      </c>
      <c r="D273" s="11" t="n">
        <v>100.4099</v>
      </c>
      <c r="E273" s="9" t="n">
        <v>0.774038</v>
      </c>
      <c r="F273" s="11" t="n">
        <f aca="false">B273/$B$325*100</f>
        <v>103.671931172985</v>
      </c>
      <c r="G273" s="11" t="n">
        <f aca="false">C273/$C$325*100</f>
        <v>96.5360501567398</v>
      </c>
      <c r="H273" s="11" t="n">
        <f aca="false">D273/$D$325*100</f>
        <v>101.468418542233</v>
      </c>
      <c r="I273" s="8" t="n">
        <v>1028.6</v>
      </c>
      <c r="J273" s="11" t="n">
        <f aca="false">I273/$I$325*100</f>
        <v>98.6004601226994</v>
      </c>
      <c r="K273" s="11" t="n">
        <f aca="false">'Monthly Data'!C273/'Monthly Data'!$C$325*100</f>
        <v>41.1720510894065</v>
      </c>
      <c r="L273" s="12" t="n">
        <f aca="false">IFERROR(INDEX('Segments Monthly'!$O:$O,MATCH($A273,'Segments Monthly'!$A:$A,0))/INDEX('Segments Monthly'!$O:$O,MATCH($A$325,'Segments Monthly'!$A:$A,0))*100,"")</f>
        <v>84.0084390137828</v>
      </c>
    </row>
    <row r="274" customFormat="false" ht="15" hidden="false" customHeight="true" outlineLevel="0" collapsed="false">
      <c r="A274" s="7" t="n">
        <v>42248</v>
      </c>
      <c r="B274" s="8" t="n">
        <f aca="false">'Monthly Data'!B274</f>
        <v>86539</v>
      </c>
      <c r="C274" s="8" t="n">
        <v>12326</v>
      </c>
      <c r="D274" s="11" t="n">
        <v>100.1731</v>
      </c>
      <c r="E274" s="9" t="n">
        <v>0.772334</v>
      </c>
      <c r="F274" s="11" t="n">
        <f aca="false">B274/$B$325*100</f>
        <v>107.280638682964</v>
      </c>
      <c r="G274" s="11" t="n">
        <f aca="false">C274/$C$325*100</f>
        <v>96.5987460815047</v>
      </c>
      <c r="H274" s="11" t="n">
        <f aca="false">D274/$D$325*100</f>
        <v>101.22912220282</v>
      </c>
      <c r="I274" s="8" t="n">
        <v>1026.4</v>
      </c>
      <c r="J274" s="11" t="n">
        <f aca="false">I274/$I$325*100</f>
        <v>98.3895705521473</v>
      </c>
      <c r="K274" s="11" t="n">
        <f aca="false">'Monthly Data'!C274/'Monthly Data'!$C$325*100</f>
        <v>37.9199313083611</v>
      </c>
      <c r="L274" s="12" t="n">
        <f aca="false">IFERROR(INDEX('Segments Monthly'!$O:$O,MATCH($A274,'Segments Monthly'!$A:$A,0))/INDEX('Segments Monthly'!$O:$O,MATCH($A$325,'Segments Monthly'!$A:$A,0))*100,"")</f>
        <v>83.9872489462799</v>
      </c>
    </row>
    <row r="275" customFormat="false" ht="15" hidden="false" customHeight="true" outlineLevel="0" collapsed="false">
      <c r="A275" s="7" t="n">
        <v>42278</v>
      </c>
      <c r="B275" s="8" t="n">
        <f aca="false">'Monthly Data'!B275</f>
        <v>84557</v>
      </c>
      <c r="C275" s="8" t="n">
        <v>12334</v>
      </c>
      <c r="D275" s="11" t="n">
        <v>100.0112</v>
      </c>
      <c r="E275" s="9" t="n">
        <v>0.771073</v>
      </c>
      <c r="F275" s="11" t="n">
        <f aca="false">B275/$B$325*100</f>
        <v>104.823593583418</v>
      </c>
      <c r="G275" s="11" t="n">
        <f aca="false">C275/$C$325*100</f>
        <v>96.6614420062696</v>
      </c>
      <c r="H275" s="11" t="n">
        <f aca="false">D275/$D$325*100</f>
        <v>101.06551545725</v>
      </c>
      <c r="I275" s="8" t="n">
        <v>1025.7</v>
      </c>
      <c r="J275" s="11" t="n">
        <f aca="false">I275/$I$325*100</f>
        <v>98.3224693251534</v>
      </c>
      <c r="K275" s="11" t="n">
        <f aca="false">'Monthly Data'!C275/'Monthly Data'!$C$325*100</f>
        <v>40.249007191156</v>
      </c>
      <c r="L275" s="12" t="n">
        <f aca="false">IFERROR(INDEX('Segments Monthly'!$O:$O,MATCH($A275,'Segments Monthly'!$A:$A,0))/INDEX('Segments Monthly'!$O:$O,MATCH($A$325,'Segments Monthly'!$A:$A,0))*100,"")</f>
        <v>83.6832778906167</v>
      </c>
    </row>
    <row r="276" customFormat="false" ht="15" hidden="false" customHeight="true" outlineLevel="0" collapsed="false">
      <c r="A276" s="7" t="n">
        <v>42309</v>
      </c>
      <c r="B276" s="8" t="n">
        <f aca="false">'Monthly Data'!B276</f>
        <v>83469</v>
      </c>
      <c r="C276" s="8" t="n">
        <v>12329</v>
      </c>
      <c r="D276" s="11" t="n">
        <v>99.7327</v>
      </c>
      <c r="E276" s="9" t="n">
        <v>0.768788</v>
      </c>
      <c r="F276" s="11" t="n">
        <f aca="false">B276/$B$325*100</f>
        <v>103.474822105968</v>
      </c>
      <c r="G276" s="11" t="n">
        <f aca="false">C276/$C$325*100</f>
        <v>96.6222570532915</v>
      </c>
      <c r="H276" s="11" t="n">
        <f aca="false">D276/$D$325*100</f>
        <v>100.784079517527</v>
      </c>
      <c r="I276" s="8" t="n">
        <v>1018.2</v>
      </c>
      <c r="J276" s="11" t="n">
        <f aca="false">I276/$I$325*100</f>
        <v>97.603527607362</v>
      </c>
      <c r="K276" s="11" t="n">
        <f aca="false">'Monthly Data'!C276/'Monthly Data'!$C$325*100</f>
        <v>41.644306107116</v>
      </c>
      <c r="L276" s="12" t="n">
        <f aca="false">IFERROR(INDEX('Segments Monthly'!$O:$O,MATCH($A276,'Segments Monthly'!$A:$A,0))/INDEX('Segments Monthly'!$O:$O,MATCH($A$325,'Segments Monthly'!$A:$A,0))*100,"")</f>
        <v>83.3240646065726</v>
      </c>
    </row>
    <row r="277" customFormat="false" ht="15" hidden="false" customHeight="true" outlineLevel="0" collapsed="false">
      <c r="A277" s="7" t="n">
        <v>42339</v>
      </c>
      <c r="B277" s="8" t="n">
        <f aca="false">'Monthly Data'!B277</f>
        <v>79245</v>
      </c>
      <c r="C277" s="8" t="n">
        <v>12333</v>
      </c>
      <c r="D277" s="11" t="n">
        <v>99.4727</v>
      </c>
      <c r="E277" s="9" t="n">
        <v>0.766535</v>
      </c>
      <c r="F277" s="11" t="n">
        <f aca="false">B277/$B$325*100</f>
        <v>98.238415193514</v>
      </c>
      <c r="G277" s="11" t="n">
        <f aca="false">C277/$C$325*100</f>
        <v>96.653605015674</v>
      </c>
      <c r="H277" s="11" t="n">
        <f aca="false">D277/$D$325*100</f>
        <v>100.52133860432</v>
      </c>
      <c r="I277" s="8" t="n">
        <v>1019.8</v>
      </c>
      <c r="J277" s="11" t="n">
        <f aca="false">I277/$I$325*100</f>
        <v>97.7569018404908</v>
      </c>
      <c r="K277" s="11" t="n">
        <f aca="false">'Monthly Data'!C277/'Monthly Data'!$C$325*100</f>
        <v>43.5977245894601</v>
      </c>
      <c r="L277" s="12" t="n">
        <f aca="false">IFERROR(INDEX('Segments Monthly'!$O:$O,MATCH($A277,'Segments Monthly'!$A:$A,0))/INDEX('Segments Monthly'!$O:$O,MATCH($A$325,'Segments Monthly'!$A:$A,0))*100,"")</f>
        <v>84.0422135755232</v>
      </c>
    </row>
    <row r="278" customFormat="false" ht="15" hidden="false" customHeight="true" outlineLevel="0" collapsed="false">
      <c r="A278" s="7" t="n">
        <v>42370</v>
      </c>
      <c r="B278" s="8" t="n">
        <f aca="false">'Monthly Data'!B278</f>
        <v>77111</v>
      </c>
      <c r="C278" s="8" t="n">
        <v>12354</v>
      </c>
      <c r="D278" s="11" t="n">
        <v>99.9002</v>
      </c>
      <c r="E278" s="9" t="n">
        <v>0.769479</v>
      </c>
      <c r="F278" s="11" t="n">
        <f aca="false">B278/$B$325*100</f>
        <v>95.5929387846181</v>
      </c>
      <c r="G278" s="11" t="n">
        <f aca="false">C278/$C$325*100</f>
        <v>96.8181818181818</v>
      </c>
      <c r="H278" s="11" t="n">
        <f aca="false">D278/$D$325*100</f>
        <v>100.95334529815</v>
      </c>
      <c r="I278" s="8" t="n">
        <v>1025.5</v>
      </c>
      <c r="J278" s="11" t="n">
        <f aca="false">I278/$I$325*100</f>
        <v>98.3032975460123</v>
      </c>
      <c r="K278" s="11" t="n">
        <f aca="false">'Monthly Data'!C278/'Monthly Data'!$C$325*100</f>
        <v>28.0240420736289</v>
      </c>
      <c r="L278" s="12" t="n">
        <f aca="false">IFERROR(INDEX('Segments Monthly'!$O:$O,MATCH($A278,'Segments Monthly'!$A:$A,0))/INDEX('Segments Monthly'!$O:$O,MATCH($A$325,'Segments Monthly'!$A:$A,0))*100,"")</f>
        <v>83.8509477697223</v>
      </c>
    </row>
    <row r="279" customFormat="false" ht="15" hidden="false" customHeight="true" outlineLevel="0" collapsed="false">
      <c r="A279" s="7" t="n">
        <v>42401</v>
      </c>
      <c r="B279" s="8" t="n">
        <f aca="false">'Monthly Data'!B279</f>
        <v>79181</v>
      </c>
      <c r="C279" s="8" t="n">
        <v>12337</v>
      </c>
      <c r="D279" s="11" t="n">
        <v>99.569</v>
      </c>
      <c r="E279" s="9" t="n">
        <v>0.766505</v>
      </c>
      <c r="F279" s="11" t="n">
        <f aca="false">B279/$B$325*100</f>
        <v>98.1590756948405</v>
      </c>
      <c r="G279" s="11" t="n">
        <f aca="false">C279/$C$325*100</f>
        <v>96.6849529780564</v>
      </c>
      <c r="H279" s="11" t="n">
        <f aca="false">D279/$D$325*100</f>
        <v>100.618653796404</v>
      </c>
      <c r="I279" s="8" t="n">
        <v>1025.5</v>
      </c>
      <c r="J279" s="11" t="n">
        <f aca="false">I279/$I$325*100</f>
        <v>98.3032975460123</v>
      </c>
      <c r="K279" s="11" t="n">
        <f aca="false">'Monthly Data'!C279/'Monthly Data'!$C$325*100</f>
        <v>27.2083288612214</v>
      </c>
      <c r="L279" s="12" t="n">
        <f aca="false">IFERROR(INDEX('Segments Monthly'!$O:$O,MATCH($A279,'Segments Monthly'!$A:$A,0))/INDEX('Segments Monthly'!$O:$O,MATCH($A$325,'Segments Monthly'!$A:$A,0))*100,"")</f>
        <v>84.0158416574519</v>
      </c>
    </row>
    <row r="280" customFormat="false" ht="15" hidden="false" customHeight="true" outlineLevel="0" collapsed="false">
      <c r="A280" s="7" t="n">
        <v>42430</v>
      </c>
      <c r="B280" s="8" t="n">
        <f aca="false">'Monthly Data'!B280</f>
        <v>80125</v>
      </c>
      <c r="C280" s="8" t="n">
        <v>12313</v>
      </c>
      <c r="D280" s="11" t="n">
        <v>99.5203</v>
      </c>
      <c r="E280" s="9" t="n">
        <v>0.765647</v>
      </c>
      <c r="F280" s="11" t="n">
        <f aca="false">B280/$B$325*100</f>
        <v>99.3293333002752</v>
      </c>
      <c r="G280" s="11" t="n">
        <f aca="false">C280/$C$325*100</f>
        <v>96.4968652037618</v>
      </c>
      <c r="H280" s="11" t="n">
        <f aca="false">D280/$D$325*100</f>
        <v>100.569440402277</v>
      </c>
      <c r="I280" s="8" t="n">
        <v>1023.6</v>
      </c>
      <c r="J280" s="11" t="n">
        <f aca="false">I280/$I$325*100</f>
        <v>98.1211656441718</v>
      </c>
      <c r="K280" s="11" t="n">
        <f aca="false">'Monthly Data'!C280/'Monthly Data'!$C$325*100</f>
        <v>20.0923043898251</v>
      </c>
      <c r="L280" s="12" t="n">
        <f aca="false">IFERROR(INDEX('Segments Monthly'!$O:$O,MATCH($A280,'Segments Monthly'!$A:$A,0))/INDEX('Segments Monthly'!$O:$O,MATCH($A$325,'Segments Monthly'!$A:$A,0))*100,"")</f>
        <v>84.4295569055099</v>
      </c>
    </row>
    <row r="281" customFormat="false" ht="15" hidden="false" customHeight="true" outlineLevel="0" collapsed="false">
      <c r="A281" s="7" t="n">
        <v>42461</v>
      </c>
      <c r="B281" s="8" t="n">
        <f aca="false">'Monthly Data'!B281</f>
        <v>79989</v>
      </c>
      <c r="C281" s="8" t="n">
        <v>12325</v>
      </c>
      <c r="D281" s="11" t="n">
        <v>99.4128</v>
      </c>
      <c r="E281" s="9" t="n">
        <v>0.764303</v>
      </c>
      <c r="F281" s="11" t="n">
        <f aca="false">B281/$B$325*100</f>
        <v>99.1607368655939</v>
      </c>
      <c r="G281" s="11" t="n">
        <f aca="false">C281/$C$325*100</f>
        <v>96.5909090909091</v>
      </c>
      <c r="H281" s="11" t="n">
        <f aca="false">D281/$D$325*100</f>
        <v>100.460807140085</v>
      </c>
      <c r="I281" s="8" t="n">
        <v>1023</v>
      </c>
      <c r="J281" s="11" t="n">
        <f aca="false">I281/$I$325*100</f>
        <v>98.0636503067485</v>
      </c>
      <c r="K281" s="11" t="n">
        <f aca="false">'Monthly Data'!C281/'Monthly Data'!$C$325*100</f>
        <v>20.1781689384995</v>
      </c>
      <c r="L281" s="12" t="n">
        <f aca="false">IFERROR(INDEX('Segments Monthly'!$O:$O,MATCH($A281,'Segments Monthly'!$A:$A,0))/INDEX('Segments Monthly'!$O:$O,MATCH($A$325,'Segments Monthly'!$A:$A,0))*100,"")</f>
        <v>84.6399770518046</v>
      </c>
    </row>
    <row r="282" customFormat="false" ht="15" hidden="false" customHeight="true" outlineLevel="0" collapsed="false">
      <c r="A282" s="7" t="n">
        <v>42491</v>
      </c>
      <c r="B282" s="8" t="n">
        <f aca="false">'Monthly Data'!B282</f>
        <v>81361</v>
      </c>
      <c r="C282" s="8" t="n">
        <v>12303</v>
      </c>
      <c r="D282" s="11" t="n">
        <v>99.334</v>
      </c>
      <c r="E282" s="9" t="n">
        <v>0.763181</v>
      </c>
      <c r="F282" s="11" t="n">
        <f aca="false">B282/$B$325*100</f>
        <v>100.861577368408</v>
      </c>
      <c r="G282" s="11" t="n">
        <f aca="false">C282/$C$325*100</f>
        <v>96.4184952978056</v>
      </c>
      <c r="H282" s="11" t="n">
        <f aca="false">D282/$D$325*100</f>
        <v>100.381176432544</v>
      </c>
      <c r="I282" s="8" t="n">
        <v>1023.4</v>
      </c>
      <c r="J282" s="11" t="n">
        <f aca="false">I282/$I$325*100</f>
        <v>98.1019938650307</v>
      </c>
      <c r="K282" s="11" t="n">
        <f aca="false">'Monthly Data'!C282/'Monthly Data'!$C$325*100</f>
        <v>21.10121283675</v>
      </c>
      <c r="L282" s="12" t="n">
        <f aca="false">IFERROR(INDEX('Segments Monthly'!$O:$O,MATCH($A282,'Segments Monthly'!$A:$A,0))/INDEX('Segments Monthly'!$O:$O,MATCH($A$325,'Segments Monthly'!$A:$A,0))*100,"")</f>
        <v>85.2742910812024</v>
      </c>
    </row>
    <row r="283" customFormat="false" ht="15" hidden="false" customHeight="true" outlineLevel="0" collapsed="false">
      <c r="A283" s="7" t="n">
        <v>42522</v>
      </c>
      <c r="B283" s="8" t="n">
        <f aca="false">'Monthly Data'!B283</f>
        <v>82181</v>
      </c>
      <c r="C283" s="8" t="n">
        <v>12321</v>
      </c>
      <c r="D283" s="11" t="n">
        <v>99.5908</v>
      </c>
      <c r="E283" s="9" t="n">
        <v>0.76467</v>
      </c>
      <c r="F283" s="11" t="n">
        <f aca="false">B283/$B$325*100</f>
        <v>101.878114695163</v>
      </c>
      <c r="G283" s="11" t="n">
        <f aca="false">C283/$C$325*100</f>
        <v>96.5595611285267</v>
      </c>
      <c r="H283" s="11" t="n">
        <f aca="false">D283/$D$325*100</f>
        <v>100.640683611434</v>
      </c>
      <c r="I283" s="8" t="n">
        <v>1021.4</v>
      </c>
      <c r="J283" s="11" t="n">
        <f aca="false">I283/$I$325*100</f>
        <v>97.9102760736196</v>
      </c>
      <c r="K283" s="11" t="n">
        <f aca="false">'Monthly Data'!C283/'Monthly Data'!$C$325*100</f>
        <v>22.8829022217452</v>
      </c>
      <c r="L283" s="12" t="n">
        <f aca="false">IFERROR(INDEX('Segments Monthly'!$O:$O,MATCH($A283,'Segments Monthly'!$A:$A,0))/INDEX('Segments Monthly'!$O:$O,MATCH($A$325,'Segments Monthly'!$A:$A,0))*100,"")</f>
        <v>84.9534790111919</v>
      </c>
    </row>
    <row r="284" customFormat="false" ht="15" hidden="false" customHeight="true" outlineLevel="0" collapsed="false">
      <c r="A284" s="7" t="n">
        <v>42552</v>
      </c>
      <c r="B284" s="8" t="n">
        <f aca="false">'Monthly Data'!B284</f>
        <v>81731</v>
      </c>
      <c r="C284" s="8" t="n">
        <v>12342</v>
      </c>
      <c r="D284" s="11" t="n">
        <v>99.6224</v>
      </c>
      <c r="E284" s="9" t="n">
        <v>0.764489</v>
      </c>
      <c r="F284" s="11" t="n">
        <f aca="false">B284/$B$325*100</f>
        <v>101.320258845114</v>
      </c>
      <c r="G284" s="11" t="n">
        <f aca="false">C284/$C$325*100</f>
        <v>96.7241379310345</v>
      </c>
      <c r="H284" s="11" t="n">
        <f aca="false">D284/$D$325*100</f>
        <v>100.672616737809</v>
      </c>
      <c r="I284" s="8" t="n">
        <v>1016.9</v>
      </c>
      <c r="J284" s="11" t="n">
        <f aca="false">I284/$I$325*100</f>
        <v>97.4789110429448</v>
      </c>
      <c r="K284" s="11" t="n">
        <f aca="false">'Monthly Data'!C284/'Monthly Data'!$C$325*100</f>
        <v>20.6504239562091</v>
      </c>
      <c r="L284" s="12" t="n">
        <f aca="false">IFERROR(INDEX('Segments Monthly'!$O:$O,MATCH($A284,'Segments Monthly'!$A:$A,0))/INDEX('Segments Monthly'!$O:$O,MATCH($A$325,'Segments Monthly'!$A:$A,0))*100,"")</f>
        <v>85.2929827564669</v>
      </c>
    </row>
    <row r="285" customFormat="false" ht="15" hidden="false" customHeight="true" outlineLevel="0" collapsed="false">
      <c r="A285" s="7" t="n">
        <v>42583</v>
      </c>
      <c r="B285" s="8" t="n">
        <f aca="false">'Monthly Data'!B285</f>
        <v>79882</v>
      </c>
      <c r="C285" s="8" t="n">
        <v>12319</v>
      </c>
      <c r="D285" s="11" t="n">
        <v>99.1988</v>
      </c>
      <c r="E285" s="9" t="n">
        <v>0.760902</v>
      </c>
      <c r="F285" s="11" t="n">
        <f aca="false">B285/$B$325*100</f>
        <v>99.0280911412491</v>
      </c>
      <c r="G285" s="11" t="n">
        <f aca="false">C285/$C$325*100</f>
        <v>96.5438871473354</v>
      </c>
      <c r="H285" s="11" t="n">
        <f aca="false">D285/$D$325*100</f>
        <v>100.244551157677</v>
      </c>
      <c r="I285" s="8" t="n">
        <v>1016.8</v>
      </c>
      <c r="J285" s="11" t="n">
        <f aca="false">I285/$I$325*100</f>
        <v>97.4693251533742</v>
      </c>
      <c r="K285" s="11" t="n">
        <f aca="false">'Monthly Data'!C285/'Monthly Data'!$C$325*100</f>
        <v>21.7988622947301</v>
      </c>
      <c r="L285" s="12" t="n">
        <f aca="false">IFERROR(INDEX('Segments Monthly'!$O:$O,MATCH($A285,'Segments Monthly'!$A:$A,0))/INDEX('Segments Monthly'!$O:$O,MATCH($A$325,'Segments Monthly'!$A:$A,0))*100,"")</f>
        <v>86.5575393612444</v>
      </c>
    </row>
    <row r="286" customFormat="false" ht="15" hidden="false" customHeight="true" outlineLevel="0" collapsed="false">
      <c r="A286" s="7" t="n">
        <v>42614</v>
      </c>
      <c r="B286" s="8" t="n">
        <f aca="false">'Monthly Data'!B286</f>
        <v>77125</v>
      </c>
      <c r="C286" s="8" t="n">
        <v>12317</v>
      </c>
      <c r="D286" s="11" t="n">
        <v>99.3936</v>
      </c>
      <c r="E286" s="9" t="n">
        <v>0.762173</v>
      </c>
      <c r="F286" s="11" t="n">
        <f aca="false">B286/$B$325*100</f>
        <v>95.6102942999529</v>
      </c>
      <c r="G286" s="11" t="n">
        <f aca="false">C286/$C$325*100</f>
        <v>96.5282131661442</v>
      </c>
      <c r="H286" s="11" t="n">
        <f aca="false">D286/$D$325*100</f>
        <v>100.441404734187</v>
      </c>
      <c r="I286" s="8" t="n">
        <v>1014.2</v>
      </c>
      <c r="J286" s="11" t="n">
        <f aca="false">I286/$I$325*100</f>
        <v>97.2200920245399</v>
      </c>
      <c r="K286" s="11" t="n">
        <f aca="false">'Monthly Data'!C286/'Monthly Data'!$C$325*100</f>
        <v>21.1119459053343</v>
      </c>
      <c r="L286" s="12" t="n">
        <f aca="false">IFERROR(INDEX('Segments Monthly'!$O:$O,MATCH($A286,'Segments Monthly'!$A:$A,0))/INDEX('Segments Monthly'!$O:$O,MATCH($A$325,'Segments Monthly'!$A:$A,0))*100,"")</f>
        <v>87.3641499220409</v>
      </c>
    </row>
    <row r="287" customFormat="false" ht="15" hidden="false" customHeight="true" outlineLevel="0" collapsed="false">
      <c r="A287" s="7" t="n">
        <v>42644</v>
      </c>
      <c r="B287" s="8" t="n">
        <f aca="false">'Monthly Data'!B287</f>
        <v>74966</v>
      </c>
      <c r="C287" s="8" t="n">
        <v>12316</v>
      </c>
      <c r="D287" s="11" t="n">
        <v>99.4863</v>
      </c>
      <c r="E287" s="9" t="n">
        <v>0.762794</v>
      </c>
      <c r="F287" s="11" t="n">
        <f aca="false">B287/$B$325*100</f>
        <v>92.9338258993876</v>
      </c>
      <c r="G287" s="11" t="n">
        <f aca="false">C287/$C$325*100</f>
        <v>96.5203761755486</v>
      </c>
      <c r="H287" s="11" t="n">
        <f aca="false">D287/$D$325*100</f>
        <v>100.535081975165</v>
      </c>
      <c r="I287" s="8" t="n">
        <v>1011.7</v>
      </c>
      <c r="J287" s="11" t="n">
        <f aca="false">I287/$I$325*100</f>
        <v>96.9804447852761</v>
      </c>
      <c r="K287" s="11" t="n">
        <f aca="false">'Monthly Data'!C287/'Monthly Data'!$C$325*100</f>
        <v>17.6129655468498</v>
      </c>
      <c r="L287" s="12" t="n">
        <f aca="false">IFERROR(INDEX('Segments Monthly'!$O:$O,MATCH($A287,'Segments Monthly'!$A:$A,0))/INDEX('Segments Monthly'!$O:$O,MATCH($A$325,'Segments Monthly'!$A:$A,0))*100,"")</f>
        <v>88.9680252060017</v>
      </c>
    </row>
    <row r="288" customFormat="false" ht="15" hidden="false" customHeight="true" outlineLevel="0" collapsed="false">
      <c r="A288" s="7" t="n">
        <v>42675</v>
      </c>
      <c r="B288" s="8" t="n">
        <f aca="false">'Monthly Data'!B288</f>
        <v>76758</v>
      </c>
      <c r="C288" s="8" t="n">
        <v>12311</v>
      </c>
      <c r="D288" s="11" t="n">
        <v>99.3724</v>
      </c>
      <c r="E288" s="9" t="n">
        <v>0.761979</v>
      </c>
      <c r="F288" s="11" t="n">
        <f aca="false">B288/$B$325*100</f>
        <v>95.1553318622468</v>
      </c>
      <c r="G288" s="11" t="n">
        <f aca="false">C288/$C$325*100</f>
        <v>96.4811912225705</v>
      </c>
      <c r="H288" s="11" t="n">
        <f aca="false">D288/$D$325*100</f>
        <v>100.419981244341</v>
      </c>
      <c r="I288" s="8" t="n">
        <v>1010.5</v>
      </c>
      <c r="J288" s="11" t="n">
        <f aca="false">I288/$I$325*100</f>
        <v>96.8654141104295</v>
      </c>
      <c r="K288" s="11" t="n">
        <f aca="false">'Monthly Data'!C288/'Monthly Data'!$C$325*100</f>
        <v>19.4590533433509</v>
      </c>
      <c r="L288" s="12" t="n">
        <f aca="false">IFERROR(INDEX('Segments Monthly'!$O:$O,MATCH($A288,'Segments Monthly'!$A:$A,0))/INDEX('Segments Monthly'!$O:$O,MATCH($A$325,'Segments Monthly'!$A:$A,0))*100,"")</f>
        <v>89.7129162252069</v>
      </c>
    </row>
    <row r="289" customFormat="false" ht="15" hidden="false" customHeight="true" outlineLevel="0" collapsed="false">
      <c r="A289" s="7" t="n">
        <v>42705</v>
      </c>
      <c r="B289" s="8" t="n">
        <f aca="false">'Monthly Data'!B289</f>
        <v>75736</v>
      </c>
      <c r="C289" s="8" t="n">
        <v>12324</v>
      </c>
      <c r="D289" s="11" t="n">
        <v>99.3843</v>
      </c>
      <c r="E289" s="9" t="n">
        <v>0.762277</v>
      </c>
      <c r="F289" s="11" t="n">
        <f aca="false">B289/$B$325*100</f>
        <v>93.8883792428037</v>
      </c>
      <c r="G289" s="11" t="n">
        <f aca="false">C289/$C$325*100</f>
        <v>96.5830721003135</v>
      </c>
      <c r="H289" s="11" t="n">
        <f aca="false">D289/$D$325*100</f>
        <v>100.43200669383</v>
      </c>
      <c r="I289" s="8" t="n">
        <v>1009.3</v>
      </c>
      <c r="J289" s="11" t="n">
        <f aca="false">I289/$I$325*100</f>
        <v>96.7503834355828</v>
      </c>
      <c r="K289" s="11" t="n">
        <f aca="false">'Monthly Data'!C289/'Monthly Data'!$C$325*100</f>
        <v>18.6326070623591</v>
      </c>
      <c r="L289" s="12" t="n">
        <f aca="false">IFERROR(INDEX('Segments Monthly'!$O:$O,MATCH($A289,'Segments Monthly'!$A:$A,0))/INDEX('Segments Monthly'!$O:$O,MATCH($A$325,'Segments Monthly'!$A:$A,0))*100,"")</f>
        <v>89.9839455165426</v>
      </c>
    </row>
    <row r="290" customFormat="false" ht="15" hidden="false" customHeight="true" outlineLevel="0" collapsed="false">
      <c r="A290" s="7" t="n">
        <v>42736</v>
      </c>
      <c r="B290" s="8" t="n">
        <f aca="false">'Monthly Data'!B290</f>
        <v>72294</v>
      </c>
      <c r="C290" s="8" t="n">
        <v>12334</v>
      </c>
      <c r="D290" s="11" t="n">
        <v>99.5441</v>
      </c>
      <c r="E290" s="9" t="n">
        <v>0.763856</v>
      </c>
      <c r="F290" s="11" t="n">
        <f aca="false">B290/$B$325*100</f>
        <v>89.6214018297672</v>
      </c>
      <c r="G290" s="11" t="n">
        <f aca="false">C290/$C$325*100</f>
        <v>96.6614420062696</v>
      </c>
      <c r="H290" s="11" t="n">
        <f aca="false">D290/$D$325*100</f>
        <v>100.593491301255</v>
      </c>
      <c r="I290" s="8" t="n">
        <v>1005.5</v>
      </c>
      <c r="J290" s="11" t="n">
        <f aca="false">I290/$I$325*100</f>
        <v>96.3861196319018</v>
      </c>
      <c r="K290" s="11" t="n">
        <f aca="false">'Monthly Data'!C290/'Monthly Data'!$C$325*100</f>
        <v>16.99044756896</v>
      </c>
      <c r="L290" s="12" t="n">
        <f aca="false">IFERROR(INDEX('Segments Monthly'!$O:$O,MATCH($A290,'Segments Monthly'!$A:$A,0))/INDEX('Segments Monthly'!$O:$O,MATCH($A$325,'Segments Monthly'!$A:$A,0))*100,"")</f>
        <v>90.1819662346916</v>
      </c>
    </row>
    <row r="291" customFormat="false" ht="15" hidden="false" customHeight="true" outlineLevel="0" collapsed="false">
      <c r="A291" s="7" t="n">
        <v>42767</v>
      </c>
      <c r="B291" s="8" t="n">
        <f aca="false">'Monthly Data'!B291</f>
        <v>69401</v>
      </c>
      <c r="C291" s="8" t="n">
        <v>12350</v>
      </c>
      <c r="D291" s="11" t="n">
        <v>99.4265</v>
      </c>
      <c r="E291" s="9" t="n">
        <v>0.763458</v>
      </c>
      <c r="F291" s="11" t="n">
        <f aca="false">B291/$B$325*100</f>
        <v>86.0350085537897</v>
      </c>
      <c r="G291" s="11" t="n">
        <f aca="false">C291/$C$325*100</f>
        <v>96.7868338557994</v>
      </c>
      <c r="H291" s="11" t="n">
        <f aca="false">D291/$D$325*100</f>
        <v>100.474651565127</v>
      </c>
      <c r="I291" s="8" t="n">
        <v>1005.3</v>
      </c>
      <c r="J291" s="11" t="n">
        <f aca="false">I291/$I$325*100</f>
        <v>96.3669478527607</v>
      </c>
      <c r="K291" s="11" t="n">
        <f aca="false">'Monthly Data'!C291/'Monthly Data'!$C$325*100</f>
        <v>13.5880648277343</v>
      </c>
      <c r="L291" s="12" t="n">
        <f aca="false">IFERROR(INDEX('Segments Monthly'!$O:$O,MATCH($A291,'Segments Monthly'!$A:$A,0))/INDEX('Segments Monthly'!$O:$O,MATCH($A$325,'Segments Monthly'!$A:$A,0))*100,"")</f>
        <v>89.6217711750309</v>
      </c>
    </row>
    <row r="292" customFormat="false" ht="15" hidden="false" customHeight="true" outlineLevel="0" collapsed="false">
      <c r="A292" s="7" t="n">
        <v>42795</v>
      </c>
      <c r="B292" s="8" t="n">
        <f aca="false">'Monthly Data'!B292</f>
        <v>71397</v>
      </c>
      <c r="C292" s="8" t="n">
        <v>12361</v>
      </c>
      <c r="D292" s="11" t="n">
        <v>99.1019</v>
      </c>
      <c r="E292" s="9" t="n">
        <v>0.7616</v>
      </c>
      <c r="F292" s="11" t="n">
        <f aca="false">B292/$B$325*100</f>
        <v>88.5094091686708</v>
      </c>
      <c r="G292" s="11" t="n">
        <f aca="false">C292/$C$325*100</f>
        <v>96.8730407523511</v>
      </c>
      <c r="H292" s="11" t="n">
        <f aca="false">D292/$D$325*100</f>
        <v>100.146629640409</v>
      </c>
      <c r="I292" s="8" t="n">
        <v>1005.9</v>
      </c>
      <c r="J292" s="11" t="n">
        <f aca="false">I292/$I$325*100</f>
        <v>96.424463190184</v>
      </c>
      <c r="K292" s="11" t="n">
        <f aca="false">'Monthly Data'!C292/'Monthly Data'!$C$325*100</f>
        <v>16.4967264140818</v>
      </c>
      <c r="L292" s="12" t="n">
        <f aca="false">IFERROR(INDEX('Segments Monthly'!$O:$O,MATCH($A292,'Segments Monthly'!$A:$A,0))/INDEX('Segments Monthly'!$O:$O,MATCH($A$325,'Segments Monthly'!$A:$A,0))*100,"")</f>
        <v>91.0846260970949</v>
      </c>
    </row>
    <row r="293" customFormat="false" ht="15" hidden="false" customHeight="true" outlineLevel="0" collapsed="false">
      <c r="A293" s="7" t="n">
        <v>42826</v>
      </c>
      <c r="B293" s="8" t="n">
        <f aca="false">'Monthly Data'!B293</f>
        <v>70809</v>
      </c>
      <c r="C293" s="8" t="n">
        <v>12367</v>
      </c>
      <c r="D293" s="11" t="n">
        <v>100.3189</v>
      </c>
      <c r="E293" s="9" t="n">
        <v>0.771705</v>
      </c>
      <c r="F293" s="11" t="n">
        <f aca="false">B293/$B$325*100</f>
        <v>87.7804775246076</v>
      </c>
      <c r="G293" s="11" t="n">
        <f aca="false">C293/$C$325*100</f>
        <v>96.9200626959248</v>
      </c>
      <c r="H293" s="11" t="n">
        <f aca="false">D293/$D$325*100</f>
        <v>101.37645922261</v>
      </c>
      <c r="I293" s="8" t="n">
        <v>1005.9</v>
      </c>
      <c r="J293" s="11" t="n">
        <f aca="false">I293/$I$325*100</f>
        <v>96.424463190184</v>
      </c>
      <c r="K293" s="11" t="n">
        <f aca="false">'Monthly Data'!C293/'Monthly Data'!$C$325*100</f>
        <v>18.9438660513041</v>
      </c>
      <c r="L293" s="12" t="n">
        <f aca="false">IFERROR(INDEX('Segments Monthly'!$O:$O,MATCH($A293,'Segments Monthly'!$A:$A,0))/INDEX('Segments Monthly'!$O:$O,MATCH($A$325,'Segments Monthly'!$A:$A,0))*100,"")</f>
        <v>92.9406539310351</v>
      </c>
    </row>
    <row r="294" customFormat="false" ht="15" hidden="false" customHeight="true" outlineLevel="0" collapsed="false">
      <c r="A294" s="7" t="n">
        <v>42856</v>
      </c>
      <c r="B294" s="8" t="n">
        <f aca="false">'Monthly Data'!B294</f>
        <v>73130</v>
      </c>
      <c r="C294" s="8" t="n">
        <v>12377</v>
      </c>
      <c r="D294" s="11" t="n">
        <v>100.1472</v>
      </c>
      <c r="E294" s="9" t="n">
        <v>0.771223</v>
      </c>
      <c r="F294" s="11" t="n">
        <f aca="false">B294/$B$325*100</f>
        <v>90.6577740311903</v>
      </c>
      <c r="G294" s="11" t="n">
        <f aca="false">C294/$C$325*100</f>
        <v>96.9984326018809</v>
      </c>
      <c r="H294" s="11" t="n">
        <f aca="false">D294/$D$325*100</f>
        <v>101.202949165697</v>
      </c>
      <c r="I294" s="8" t="n">
        <v>1004.1</v>
      </c>
      <c r="J294" s="11" t="n">
        <f aca="false">I294/$I$325*100</f>
        <v>96.2519171779141</v>
      </c>
      <c r="K294" s="11" t="n">
        <f aca="false">'Monthly Data'!C294/'Monthly Data'!$C$325*100</f>
        <v>20.4786948588602</v>
      </c>
      <c r="L294" s="12" t="n">
        <f aca="false">IFERROR(INDEX('Segments Monthly'!$O:$O,MATCH($A294,'Segments Monthly'!$A:$A,0))/INDEX('Segments Monthly'!$O:$O,MATCH($A$325,'Segments Monthly'!$A:$A,0))*100,"")</f>
        <v>92.6329815535373</v>
      </c>
    </row>
    <row r="295" customFormat="false" ht="15" hidden="false" customHeight="true" outlineLevel="0" collapsed="false">
      <c r="A295" s="7" t="n">
        <v>42887</v>
      </c>
      <c r="B295" s="8" t="n">
        <f aca="false">'Monthly Data'!B295</f>
        <v>70256</v>
      </c>
      <c r="C295" s="8" t="n">
        <v>12390</v>
      </c>
      <c r="D295" s="11" t="n">
        <v>100.1949</v>
      </c>
      <c r="E295" s="9" t="n">
        <v>0.772492</v>
      </c>
      <c r="F295" s="11" t="n">
        <f aca="false">B295/$B$325*100</f>
        <v>87.0949346688816</v>
      </c>
      <c r="G295" s="11" t="n">
        <f aca="false">C295/$C$325*100</f>
        <v>97.1003134796238</v>
      </c>
      <c r="H295" s="11" t="n">
        <f aca="false">D295/$D$325*100</f>
        <v>101.25115201785</v>
      </c>
      <c r="I295" s="8" t="n">
        <v>1004.4</v>
      </c>
      <c r="J295" s="11" t="n">
        <f aca="false">I295/$I$325*100</f>
        <v>96.2806748466258</v>
      </c>
      <c r="K295" s="11" t="n">
        <f aca="false">'Monthly Data'!C295/'Monthly Data'!$C$325*100</f>
        <v>19.8025115380487</v>
      </c>
      <c r="L295" s="12" t="n">
        <f aca="false">IFERROR(INDEX('Segments Monthly'!$O:$O,MATCH($A295,'Segments Monthly'!$A:$A,0))/INDEX('Segments Monthly'!$O:$O,MATCH($A$325,'Segments Monthly'!$A:$A,0))*100,"")</f>
        <v>92.470586058046</v>
      </c>
    </row>
    <row r="296" customFormat="false" ht="15" hidden="false" customHeight="true" outlineLevel="0" collapsed="false">
      <c r="A296" s="7" t="n">
        <v>42917</v>
      </c>
      <c r="B296" s="8" t="n">
        <f aca="false">'Monthly Data'!B296</f>
        <v>70113</v>
      </c>
      <c r="C296" s="8" t="n">
        <v>12390</v>
      </c>
      <c r="D296" s="11" t="n">
        <v>99.8077</v>
      </c>
      <c r="E296" s="9" t="n">
        <v>0.770437</v>
      </c>
      <c r="F296" s="11" t="n">
        <f aca="false">B296/$B$325*100</f>
        <v>86.9176604765329</v>
      </c>
      <c r="G296" s="11" t="n">
        <f aca="false">C296/$C$325*100</f>
        <v>97.1003134796238</v>
      </c>
      <c r="H296" s="11" t="n">
        <f aca="false">D296/$D$325*100</f>
        <v>100.859870165567</v>
      </c>
      <c r="I296" s="8" t="n">
        <v>1002.8</v>
      </c>
      <c r="J296" s="11" t="n">
        <f aca="false">I296/$I$325*100</f>
        <v>96.1273006134969</v>
      </c>
      <c r="K296" s="11" t="n">
        <f aca="false">'Monthly Data'!C296/'Monthly Data'!$C$325*100</f>
        <v>20.8328861221423</v>
      </c>
      <c r="L296" s="12" t="n">
        <f aca="false">IFERROR(INDEX('Segments Monthly'!$O:$O,MATCH($A296,'Segments Monthly'!$A:$A,0))/INDEX('Segments Monthly'!$O:$O,MATCH($A$325,'Segments Monthly'!$A:$A,0))*100,"")</f>
        <v>92.2616464404851</v>
      </c>
    </row>
    <row r="297" customFormat="false" ht="15" hidden="false" customHeight="true" outlineLevel="0" collapsed="false">
      <c r="A297" s="7" t="n">
        <v>42948</v>
      </c>
      <c r="B297" s="8" t="n">
        <f aca="false">'Monthly Data'!B297</f>
        <v>67577</v>
      </c>
      <c r="C297" s="8" t="n">
        <v>12435</v>
      </c>
      <c r="D297" s="11" t="n">
        <v>99.6412</v>
      </c>
      <c r="E297" s="9" t="n">
        <v>0.770086</v>
      </c>
      <c r="F297" s="11" t="n">
        <f aca="false">B297/$B$325*100</f>
        <v>83.7738328415937</v>
      </c>
      <c r="G297" s="11" t="n">
        <f aca="false">C297/$C$325*100</f>
        <v>97.4529780564263</v>
      </c>
      <c r="H297" s="11" t="n">
        <f aca="false">D297/$D$325*100</f>
        <v>100.691614926918</v>
      </c>
      <c r="I297" s="8" t="n">
        <v>1004.7</v>
      </c>
      <c r="J297" s="11" t="n">
        <f aca="false">I297/$I$325*100</f>
        <v>96.3094325153374</v>
      </c>
      <c r="K297" s="11" t="n">
        <f aca="false">'Monthly Data'!C297/'Monthly Data'!$C$325*100</f>
        <v>25.9310936996887</v>
      </c>
      <c r="L297" s="12" t="n">
        <f aca="false">IFERROR(INDEX('Segments Monthly'!$O:$O,MATCH($A297,'Segments Monthly'!$A:$A,0))/INDEX('Segments Monthly'!$O:$O,MATCH($A$325,'Segments Monthly'!$A:$A,0))*100,"")</f>
        <v>92.7844581496167</v>
      </c>
    </row>
    <row r="298" customFormat="false" ht="15" hidden="false" customHeight="true" outlineLevel="0" collapsed="false">
      <c r="A298" s="7" t="n">
        <v>42979</v>
      </c>
      <c r="B298" s="8" t="n">
        <f aca="false">'Monthly Data'!B298</f>
        <v>68197</v>
      </c>
      <c r="C298" s="8" t="n">
        <v>12443</v>
      </c>
      <c r="D298" s="11" t="n">
        <v>99.6858</v>
      </c>
      <c r="E298" s="9" t="n">
        <v>0.771335</v>
      </c>
      <c r="F298" s="11" t="n">
        <f aca="false">B298/$B$325*100</f>
        <v>84.5424342349937</v>
      </c>
      <c r="G298" s="11" t="n">
        <f aca="false">C298/$C$325*100</f>
        <v>97.5156739811912</v>
      </c>
      <c r="H298" s="11" t="n">
        <f aca="false">D298/$D$325*100</f>
        <v>100.736685098952</v>
      </c>
      <c r="I298" s="8" t="n">
        <v>1007.8</v>
      </c>
      <c r="J298" s="11" t="n">
        <f aca="false">I298/$I$325*100</f>
        <v>96.6065950920245</v>
      </c>
      <c r="K298" s="11" t="n">
        <f aca="false">'Monthly Data'!C298/'Monthly Data'!$C$325*100</f>
        <v>26.6072770205002</v>
      </c>
      <c r="L298" s="12" t="n">
        <f aca="false">IFERROR(INDEX('Segments Monthly'!$O:$O,MATCH($A298,'Segments Monthly'!$A:$A,0))/INDEX('Segments Monthly'!$O:$O,MATCH($A$325,'Segments Monthly'!$A:$A,0))*100,"")</f>
        <v>92.9620290646297</v>
      </c>
    </row>
    <row r="299" customFormat="false" ht="15" hidden="false" customHeight="true" outlineLevel="0" collapsed="false">
      <c r="A299" s="7" t="n">
        <v>43009</v>
      </c>
      <c r="B299" s="8" t="n">
        <f aca="false">'Monthly Data'!B299</f>
        <v>68650</v>
      </c>
      <c r="C299" s="8" t="n">
        <v>12457</v>
      </c>
      <c r="D299" s="11" t="n">
        <v>100.7464</v>
      </c>
      <c r="E299" s="9" t="n">
        <v>0.780404</v>
      </c>
      <c r="F299" s="11" t="n">
        <f aca="false">B299/$B$325*100</f>
        <v>85.1040091240424</v>
      </c>
      <c r="G299" s="11" t="n">
        <f aca="false">C299/$C$325*100</f>
        <v>97.6253918495298</v>
      </c>
      <c r="H299" s="11" t="n">
        <f aca="false">D299/$D$325*100</f>
        <v>101.80846591644</v>
      </c>
      <c r="I299" s="8" t="n">
        <v>1010.2</v>
      </c>
      <c r="J299" s="11" t="n">
        <f aca="false">I299/$I$325*100</f>
        <v>96.8366564417178</v>
      </c>
      <c r="K299" s="11" t="n">
        <f aca="false">'Monthly Data'!C299/'Monthly Data'!$C$325*100</f>
        <v>28.8182891488677</v>
      </c>
      <c r="L299" s="12" t="n">
        <f aca="false">IFERROR(INDEX('Segments Monthly'!$O:$O,MATCH($A299,'Segments Monthly'!$A:$A,0))/INDEX('Segments Monthly'!$O:$O,MATCH($A$325,'Segments Monthly'!$A:$A,0))*100,"")</f>
        <v>94.1411776680747</v>
      </c>
    </row>
    <row r="300" customFormat="false" ht="15" hidden="false" customHeight="true" outlineLevel="0" collapsed="false">
      <c r="A300" s="7" t="n">
        <v>43040</v>
      </c>
      <c r="B300" s="8" t="n">
        <f aca="false">'Monthly Data'!B300</f>
        <v>69370</v>
      </c>
      <c r="C300" s="8" t="n">
        <v>12472</v>
      </c>
      <c r="D300" s="11" t="n">
        <v>100.8253</v>
      </c>
      <c r="E300" s="9" t="n">
        <v>0.781803</v>
      </c>
      <c r="F300" s="11" t="n">
        <f aca="false">B300/$B$325*100</f>
        <v>85.9965784841197</v>
      </c>
      <c r="G300" s="11" t="n">
        <f aca="false">C300/$C$325*100</f>
        <v>97.742946708464</v>
      </c>
      <c r="H300" s="11" t="n">
        <f aca="false">D300/$D$325*100</f>
        <v>101.888197678179</v>
      </c>
      <c r="I300" s="8" t="n">
        <v>1011.6</v>
      </c>
      <c r="J300" s="11" t="n">
        <f aca="false">I300/$I$325*100</f>
        <v>96.9708588957055</v>
      </c>
      <c r="K300" s="11" t="n">
        <f aca="false">'Monthly Data'!C300/'Monthly Data'!$C$325*100</f>
        <v>31.2976279918429</v>
      </c>
      <c r="L300" s="12" t="n">
        <f aca="false">IFERROR(INDEX('Segments Monthly'!$O:$O,MATCH($A300,'Segments Monthly'!$A:$A,0))/INDEX('Segments Monthly'!$O:$O,MATCH($A$325,'Segments Monthly'!$A:$A,0))*100,"")</f>
        <v>94.6584373944545</v>
      </c>
    </row>
    <row r="301" customFormat="false" ht="15" hidden="false" customHeight="true" outlineLevel="0" collapsed="false">
      <c r="A301" s="7" t="n">
        <v>43070</v>
      </c>
      <c r="B301" s="8" t="n">
        <f aca="false">'Monthly Data'!B301</f>
        <v>69661</v>
      </c>
      <c r="C301" s="8" t="n">
        <v>12501</v>
      </c>
      <c r="D301" s="11" t="n">
        <v>100.5601</v>
      </c>
      <c r="E301" s="9" t="n">
        <v>0.780446</v>
      </c>
      <c r="F301" s="11" t="n">
        <f aca="false">B301/$B$325*100</f>
        <v>86.357325267151</v>
      </c>
      <c r="G301" s="11" t="n">
        <f aca="false">C301/$C$325*100</f>
        <v>97.9702194357367</v>
      </c>
      <c r="H301" s="11" t="n">
        <f aca="false">D301/$D$325*100</f>
        <v>101.620201946708</v>
      </c>
      <c r="I301" s="8" t="n">
        <v>1014.3</v>
      </c>
      <c r="J301" s="11" t="n">
        <f aca="false">I301/$I$325*100</f>
        <v>97.2296779141104</v>
      </c>
      <c r="K301" s="11" t="n">
        <f aca="false">'Monthly Data'!C301/'Monthly Data'!$C$325*100</f>
        <v>33.3261779542771</v>
      </c>
      <c r="L301" s="12" t="n">
        <f aca="false">IFERROR(INDEX('Segments Monthly'!$O:$O,MATCH($A301,'Segments Monthly'!$A:$A,0))/INDEX('Segments Monthly'!$O:$O,MATCH($A$325,'Segments Monthly'!$A:$A,0))*100,"")</f>
        <v>94.6561240683079</v>
      </c>
    </row>
    <row r="302" customFormat="false" ht="15" hidden="false" customHeight="true" outlineLevel="0" collapsed="false">
      <c r="A302" s="7" t="n">
        <v>43101</v>
      </c>
      <c r="B302" s="8" t="n">
        <f aca="false">'Monthly Data'!B302</f>
        <v>68483</v>
      </c>
      <c r="C302" s="8" t="n">
        <v>12527</v>
      </c>
      <c r="D302" s="11" t="n">
        <v>100.2412</v>
      </c>
      <c r="E302" s="9" t="n">
        <v>0.778575</v>
      </c>
      <c r="F302" s="11" t="n">
        <f aca="false">B302/$B$325*100</f>
        <v>84.8969826196911</v>
      </c>
      <c r="G302" s="11" t="n">
        <f aca="false">C302/$C$325*100</f>
        <v>98.1739811912226</v>
      </c>
      <c r="H302" s="11" t="n">
        <f aca="false">D302/$D$325*100</f>
        <v>101.29794011124</v>
      </c>
      <c r="I302" s="8" t="n">
        <v>1012.3</v>
      </c>
      <c r="J302" s="11" t="n">
        <f aca="false">I302/$I$325*100</f>
        <v>97.0379601226994</v>
      </c>
      <c r="K302" s="11" t="n">
        <f aca="false">'Monthly Data'!C302/'Monthly Data'!$C$325*100</f>
        <v>41.3223140495868</v>
      </c>
      <c r="L302" s="12" t="n">
        <f aca="false">IFERROR(INDEX('Segments Monthly'!$O:$O,MATCH($A302,'Segments Monthly'!$A:$A,0))/INDEX('Segments Monthly'!$O:$O,MATCH($A$325,'Segments Monthly'!$A:$A,0))*100,"")</f>
        <v>95.691661384572</v>
      </c>
    </row>
    <row r="303" customFormat="false" ht="15" hidden="false" customHeight="true" outlineLevel="0" collapsed="false">
      <c r="A303" s="7" t="n">
        <v>43132</v>
      </c>
      <c r="B303" s="8" t="n">
        <f aca="false">'Monthly Data'!B303</f>
        <v>71380</v>
      </c>
      <c r="C303" s="8" t="n">
        <v>12551</v>
      </c>
      <c r="D303" s="11" t="n">
        <v>101.1146</v>
      </c>
      <c r="E303" s="9" t="n">
        <v>0.785845</v>
      </c>
      <c r="F303" s="11" t="n">
        <f aca="false">B303/$B$325*100</f>
        <v>88.4883346143357</v>
      </c>
      <c r="G303" s="11" t="n">
        <f aca="false">C303/$C$325*100</f>
        <v>98.3620689655173</v>
      </c>
      <c r="H303" s="11" t="n">
        <f aca="false">D303/$D$325*100</f>
        <v>102.18054747122</v>
      </c>
      <c r="I303" s="8" t="n">
        <v>1012.5</v>
      </c>
      <c r="J303" s="11" t="n">
        <f aca="false">I303/$I$325*100</f>
        <v>97.0571319018405</v>
      </c>
      <c r="K303" s="11" t="n">
        <f aca="false">'Monthly Data'!C303/'Monthly Data'!$C$325*100</f>
        <v>48.1485456692068</v>
      </c>
      <c r="L303" s="12" t="n">
        <f aca="false">IFERROR(INDEX('Segments Monthly'!$O:$O,MATCH($A303,'Segments Monthly'!$A:$A,0))/INDEX('Segments Monthly'!$O:$O,MATCH($A$325,'Segments Monthly'!$A:$A,0))*100,"")</f>
        <v>95.2198353837114</v>
      </c>
    </row>
    <row r="304" customFormat="false" ht="15" hidden="false" customHeight="true" outlineLevel="0" collapsed="false">
      <c r="A304" s="7" t="n">
        <v>43160</v>
      </c>
      <c r="B304" s="8" t="n">
        <f aca="false">'Monthly Data'!B304</f>
        <v>69387</v>
      </c>
      <c r="C304" s="8" t="n">
        <v>12576</v>
      </c>
      <c r="D304" s="11" t="n">
        <v>101.06</v>
      </c>
      <c r="E304" s="9" t="n">
        <v>0.785797</v>
      </c>
      <c r="F304" s="11" t="n">
        <f aca="false">B304/$B$325*100</f>
        <v>86.0176530384549</v>
      </c>
      <c r="G304" s="11" t="n">
        <f aca="false">C304/$C$325*100</f>
        <v>98.5579937304075</v>
      </c>
      <c r="H304" s="11" t="n">
        <f aca="false">D304/$D$325*100</f>
        <v>102.125371879446</v>
      </c>
      <c r="I304" s="8" t="n">
        <v>1014.8</v>
      </c>
      <c r="J304" s="11" t="n">
        <f aca="false">I304/$I$325*100</f>
        <v>97.2776073619632</v>
      </c>
      <c r="K304" s="11" t="n">
        <f aca="false">'Monthly Data'!C304/'Monthly Data'!$C$325*100</f>
        <v>46.6673822045723</v>
      </c>
      <c r="L304" s="12" t="n">
        <f aca="false">IFERROR(INDEX('Segments Monthly'!$O:$O,MATCH($A304,'Segments Monthly'!$A:$A,0))/INDEX('Segments Monthly'!$O:$O,MATCH($A$325,'Segments Monthly'!$A:$A,0))*100,"")</f>
        <v>95.4239632828874</v>
      </c>
    </row>
    <row r="305" customFormat="false" ht="15" hidden="false" customHeight="true" outlineLevel="0" collapsed="false">
      <c r="A305" s="7" t="n">
        <v>43191</v>
      </c>
      <c r="B305" s="8" t="n">
        <f aca="false">'Monthly Data'!B305</f>
        <v>69761</v>
      </c>
      <c r="C305" s="8" t="n">
        <v>12595</v>
      </c>
      <c r="D305" s="11" t="n">
        <v>101.8116</v>
      </c>
      <c r="E305" s="9" t="n">
        <v>0.791923</v>
      </c>
      <c r="F305" s="11" t="n">
        <f aca="false">B305/$B$325*100</f>
        <v>86.4812932338284</v>
      </c>
      <c r="G305" s="11" t="n">
        <f aca="false">C305/$C$325*100</f>
        <v>98.7068965517241</v>
      </c>
      <c r="H305" s="11" t="n">
        <f aca="false">D305/$D$325*100</f>
        <v>102.884895227008</v>
      </c>
      <c r="I305" s="8" t="n">
        <v>1015.6</v>
      </c>
      <c r="J305" s="11" t="n">
        <f aca="false">I305/$I$325*100</f>
        <v>97.3542944785276</v>
      </c>
      <c r="K305" s="11" t="n">
        <f aca="false">'Monthly Data'!C305/'Monthly Data'!$C$325*100</f>
        <v>47.2791671138779</v>
      </c>
      <c r="L305" s="12" t="n">
        <f aca="false">IFERROR(INDEX('Segments Monthly'!$O:$O,MATCH($A305,'Segments Monthly'!$A:$A,0))/INDEX('Segments Monthly'!$O:$O,MATCH($A$325,'Segments Monthly'!$A:$A,0))*100,"")</f>
        <v>96.0251504818658</v>
      </c>
    </row>
    <row r="306" customFormat="false" ht="15" hidden="false" customHeight="true" outlineLevel="0" collapsed="false">
      <c r="A306" s="7" t="n">
        <v>43221</v>
      </c>
      <c r="B306" s="8" t="n">
        <f aca="false">'Monthly Data'!B306</f>
        <v>71421</v>
      </c>
      <c r="C306" s="8" t="n">
        <v>12623</v>
      </c>
      <c r="D306" s="11" t="n">
        <v>100.9887</v>
      </c>
      <c r="E306" s="9" t="n">
        <v>0.785703</v>
      </c>
      <c r="F306" s="11" t="n">
        <f aca="false">B306/$B$325*100</f>
        <v>88.5391614806734</v>
      </c>
      <c r="G306" s="11" t="n">
        <f aca="false">C306/$C$325*100</f>
        <v>98.9263322884013</v>
      </c>
      <c r="H306" s="11" t="n">
        <f aca="false">D306/$D$325*100</f>
        <v>102.053320236709</v>
      </c>
      <c r="I306" s="8" t="n">
        <v>1017.3</v>
      </c>
      <c r="J306" s="11" t="n">
        <f aca="false">I306/$I$325*100</f>
        <v>97.517254601227</v>
      </c>
      <c r="K306" s="11" t="n">
        <f aca="false">'Monthly Data'!C306/'Monthly Data'!$C$325*100</f>
        <v>62.9816464527208</v>
      </c>
      <c r="L306" s="12" t="n">
        <f aca="false">IFERROR(INDEX('Segments Monthly'!$O:$O,MATCH($A306,'Segments Monthly'!$A:$A,0))/INDEX('Segments Monthly'!$O:$O,MATCH($A$325,'Segments Monthly'!$A:$A,0))*100,"")</f>
        <v>96.1207371182434</v>
      </c>
    </row>
    <row r="307" customFormat="false" ht="15" hidden="false" customHeight="true" outlineLevel="0" collapsed="false">
      <c r="A307" s="7" t="n">
        <v>43252</v>
      </c>
      <c r="B307" s="8" t="n">
        <f aca="false">'Monthly Data'!B307</f>
        <v>71323</v>
      </c>
      <c r="C307" s="8" t="n">
        <v>12656</v>
      </c>
      <c r="D307" s="11" t="n">
        <v>101.7103</v>
      </c>
      <c r="E307" s="9" t="n">
        <v>0.791408</v>
      </c>
      <c r="F307" s="11" t="n">
        <f aca="false">B307/$B$325*100</f>
        <v>88.4176728733295</v>
      </c>
      <c r="G307" s="11" t="n">
        <f aca="false">C307/$C$325*100</f>
        <v>99.1849529780564</v>
      </c>
      <c r="H307" s="11" t="n">
        <f aca="false">D307/$D$325*100</f>
        <v>102.782527325055</v>
      </c>
      <c r="I307" s="8" t="n">
        <v>1019.6</v>
      </c>
      <c r="J307" s="11" t="n">
        <f aca="false">I307/$I$325*100</f>
        <v>97.7377300613497</v>
      </c>
      <c r="K307" s="11" t="n">
        <f aca="false">'Monthly Data'!C307/'Monthly Data'!$C$325*100</f>
        <v>55.6294944724697</v>
      </c>
      <c r="L307" s="12" t="n">
        <f aca="false">IFERROR(INDEX('Segments Monthly'!$O:$O,MATCH($A307,'Segments Monthly'!$A:$A,0))/INDEX('Segments Monthly'!$O:$O,MATCH($A$325,'Segments Monthly'!$A:$A,0))*100,"")</f>
        <v>96.9047696158491</v>
      </c>
    </row>
    <row r="308" customFormat="false" ht="15" hidden="false" customHeight="true" outlineLevel="0" collapsed="false">
      <c r="A308" s="7" t="n">
        <v>43282</v>
      </c>
      <c r="B308" s="8" t="n">
        <f aca="false">'Monthly Data'!B308</f>
        <v>70142</v>
      </c>
      <c r="C308" s="8" t="n">
        <v>12676</v>
      </c>
      <c r="D308" s="11" t="n">
        <v>101.7704</v>
      </c>
      <c r="E308" s="9" t="n">
        <v>0.791885</v>
      </c>
      <c r="F308" s="11" t="n">
        <f aca="false">B308/$B$325*100</f>
        <v>86.9536111868693</v>
      </c>
      <c r="G308" s="11" t="n">
        <f aca="false">C308/$C$325*100</f>
        <v>99.3416927899687</v>
      </c>
      <c r="H308" s="11" t="n">
        <f aca="false">D308/$D$325*100</f>
        <v>102.843260897685</v>
      </c>
      <c r="I308" s="8" t="n">
        <v>1021.1</v>
      </c>
      <c r="J308" s="11" t="n">
        <f aca="false">I308/$I$325*100</f>
        <v>97.881518404908</v>
      </c>
      <c r="K308" s="11" t="n">
        <f aca="false">'Monthly Data'!C308/'Monthly Data'!$C$325*100</f>
        <v>58.4200923043898</v>
      </c>
      <c r="L308" s="12" t="n">
        <f aca="false">IFERROR(INDEX('Segments Monthly'!$O:$O,MATCH($A308,'Segments Monthly'!$A:$A,0))/INDEX('Segments Monthly'!$O:$O,MATCH($A$325,'Segments Monthly'!$A:$A,0))*100,"")</f>
        <v>98.0101693817405</v>
      </c>
    </row>
    <row r="309" customFormat="false" ht="15" hidden="false" customHeight="true" outlineLevel="0" collapsed="false">
      <c r="A309" s="7" t="n">
        <v>43313</v>
      </c>
      <c r="B309" s="8" t="n">
        <f aca="false">'Monthly Data'!B309</f>
        <v>74467</v>
      </c>
      <c r="C309" s="8" t="n">
        <v>12688</v>
      </c>
      <c r="D309" s="11" t="n">
        <v>102.0029</v>
      </c>
      <c r="E309" s="9" t="n">
        <v>0.793649</v>
      </c>
      <c r="F309" s="11" t="n">
        <f aca="false">B309/$B$325*100</f>
        <v>92.3152257456673</v>
      </c>
      <c r="G309" s="11" t="n">
        <f aca="false">C309/$C$325*100</f>
        <v>99.435736677116</v>
      </c>
      <c r="H309" s="11" t="n">
        <f aca="false">D309/$D$325*100</f>
        <v>103.07821190661</v>
      </c>
      <c r="I309" s="8" t="n">
        <v>1020.6</v>
      </c>
      <c r="J309" s="11" t="n">
        <f aca="false">I309/$I$325*100</f>
        <v>97.8335889570552</v>
      </c>
      <c r="K309" s="11" t="n">
        <f aca="false">'Monthly Data'!C309/'Monthly Data'!$C$325*100</f>
        <v>63.5826982934421</v>
      </c>
      <c r="L309" s="12" t="n">
        <f aca="false">IFERROR(INDEX('Segments Monthly'!$O:$O,MATCH($A309,'Segments Monthly'!$A:$A,0))/INDEX('Segments Monthly'!$O:$O,MATCH($A$325,'Segments Monthly'!$A:$A,0))*100,"")</f>
        <v>98.2011575884038</v>
      </c>
    </row>
    <row r="310" customFormat="false" ht="15" hidden="false" customHeight="true" outlineLevel="0" collapsed="false">
      <c r="A310" s="7" t="n">
        <v>43344</v>
      </c>
      <c r="B310" s="8" t="n">
        <f aca="false">'Monthly Data'!B310</f>
        <v>74308</v>
      </c>
      <c r="C310" s="8" t="n">
        <v>12710</v>
      </c>
      <c r="D310" s="11" t="n">
        <v>102.0449</v>
      </c>
      <c r="E310" s="9" t="n">
        <v>0.793896</v>
      </c>
      <c r="F310" s="11" t="n">
        <f aca="false">B310/$B$325*100</f>
        <v>92.1181166786502</v>
      </c>
      <c r="G310" s="11" t="n">
        <f aca="false">C310/$C$325*100</f>
        <v>99.6081504702194</v>
      </c>
      <c r="H310" s="11" t="n">
        <f aca="false">D310/$D$325*100</f>
        <v>103.120654669512</v>
      </c>
      <c r="I310" s="8" t="n">
        <v>1020.9</v>
      </c>
      <c r="J310" s="11" t="n">
        <f aca="false">I310/$I$325*100</f>
        <v>97.8623466257669</v>
      </c>
      <c r="K310" s="11" t="n">
        <f aca="false">'Monthly Data'!C310/'Monthly Data'!$C$325*100</f>
        <v>67.6934635612322</v>
      </c>
      <c r="L310" s="12" t="n">
        <f aca="false">IFERROR(INDEX('Segments Monthly'!$O:$O,MATCH($A310,'Segments Monthly'!$A:$A,0))/INDEX('Segments Monthly'!$O:$O,MATCH($A$325,'Segments Monthly'!$A:$A,0))*100,"")</f>
        <v>97.6840829281157</v>
      </c>
    </row>
    <row r="311" customFormat="false" ht="15" hidden="false" customHeight="true" outlineLevel="0" collapsed="false">
      <c r="A311" s="7" t="n">
        <v>43374</v>
      </c>
      <c r="B311" s="8" t="n">
        <f aca="false">'Monthly Data'!B311</f>
        <v>73409</v>
      </c>
      <c r="C311" s="8" t="n">
        <v>12731</v>
      </c>
      <c r="D311" s="11" t="n">
        <v>101.6625</v>
      </c>
      <c r="E311" s="9" t="n">
        <v>0.790829</v>
      </c>
      <c r="F311" s="11" t="n">
        <f aca="false">B311/$B$325*100</f>
        <v>91.0036446582203</v>
      </c>
      <c r="G311" s="11" t="n">
        <f aca="false">C311/$C$325*100</f>
        <v>99.7727272727273</v>
      </c>
      <c r="H311" s="11" t="n">
        <f aca="false">D311/$D$325*100</f>
        <v>102.734223418704</v>
      </c>
      <c r="I311" s="8" t="n">
        <v>1023.2</v>
      </c>
      <c r="J311" s="11" t="n">
        <f aca="false">I311/$I$325*100</f>
        <v>98.0828220858896</v>
      </c>
      <c r="K311" s="11" t="n">
        <f aca="false">'Monthly Data'!C311/'Monthly Data'!$C$325*100</f>
        <v>66.7382204572287</v>
      </c>
      <c r="L311" s="12" t="n">
        <f aca="false">IFERROR(INDEX('Segments Monthly'!$O:$O,MATCH($A311,'Segments Monthly'!$A:$A,0))/INDEX('Segments Monthly'!$O:$O,MATCH($A$325,'Segments Monthly'!$A:$A,0))*100,"")</f>
        <v>97.8095577383073</v>
      </c>
    </row>
    <row r="312" customFormat="false" ht="15" hidden="false" customHeight="true" outlineLevel="0" collapsed="false">
      <c r="A312" s="7" t="n">
        <v>43405</v>
      </c>
      <c r="B312" s="8" t="n">
        <f aca="false">'Monthly Data'!B312</f>
        <v>73761</v>
      </c>
      <c r="C312" s="8" t="n">
        <v>12741</v>
      </c>
      <c r="D312" s="11" t="n">
        <v>101.403</v>
      </c>
      <c r="E312" s="9" t="n">
        <v>0.788728</v>
      </c>
      <c r="F312" s="11" t="n">
        <f aca="false">B312/$B$325*100</f>
        <v>91.4400119009248</v>
      </c>
      <c r="G312" s="11" t="n">
        <f aca="false">C312/$C$325*100</f>
        <v>99.8510971786834</v>
      </c>
      <c r="H312" s="11" t="n">
        <f aca="false">D312/$D$325*100</f>
        <v>102.471987776484</v>
      </c>
      <c r="I312" s="8" t="n">
        <v>1024.6</v>
      </c>
      <c r="J312" s="11" t="n">
        <f aca="false">I312/$I$325*100</f>
        <v>98.2170245398773</v>
      </c>
      <c r="K312" s="11" t="n">
        <f aca="false">'Monthly Data'!C312/'Monthly Data'!$C$325*100</f>
        <v>70.6987227648385</v>
      </c>
      <c r="L312" s="12" t="n">
        <f aca="false">IFERROR(INDEX('Segments Monthly'!$O:$O,MATCH($A312,'Segments Monthly'!$A:$A,0))/INDEX('Segments Monthly'!$O:$O,MATCH($A$325,'Segments Monthly'!$A:$A,0))*100,"")</f>
        <v>97.119816414437</v>
      </c>
    </row>
    <row r="313" customFormat="false" ht="15" hidden="false" customHeight="true" outlineLevel="0" collapsed="false">
      <c r="A313" s="7" t="n">
        <v>43435</v>
      </c>
      <c r="B313" s="8" t="n">
        <f aca="false">'Monthly Data'!B313</f>
        <v>76604</v>
      </c>
      <c r="C313" s="8" t="n">
        <v>12761</v>
      </c>
      <c r="D313" s="11" t="n">
        <v>101.769</v>
      </c>
      <c r="E313" s="9" t="n">
        <v>0.791512</v>
      </c>
      <c r="F313" s="11" t="n">
        <f aca="false">B313/$B$325*100</f>
        <v>94.9644211935636</v>
      </c>
      <c r="G313" s="11" t="n">
        <f aca="false">C313/$C$325*100</f>
        <v>100.007836990596</v>
      </c>
      <c r="H313" s="11" t="n">
        <f aca="false">D313/$D$325*100</f>
        <v>102.841846138921</v>
      </c>
      <c r="I313" s="8" t="n">
        <v>1028.1</v>
      </c>
      <c r="J313" s="11" t="n">
        <f aca="false">I313/$I$325*100</f>
        <v>98.5525306748466</v>
      </c>
      <c r="K313" s="11" t="n">
        <f aca="false">'Monthly Data'!C313/'Monthly Data'!$C$325*100</f>
        <v>74.1011055060642</v>
      </c>
      <c r="L313" s="12" t="n">
        <f aca="false">IFERROR(INDEX('Segments Monthly'!$O:$O,MATCH($A313,'Segments Monthly'!$A:$A,0))/INDEX('Segments Monthly'!$O:$O,MATCH($A$325,'Segments Monthly'!$A:$A,0))*100,"")</f>
        <v>98.3584637663726</v>
      </c>
    </row>
    <row r="314" customFormat="false" ht="15" hidden="false" customHeight="true" outlineLevel="0" collapsed="false">
      <c r="A314" s="7" t="n">
        <v>43466</v>
      </c>
      <c r="B314" s="8" t="n">
        <f aca="false">'Monthly Data'!B314</f>
        <v>76960</v>
      </c>
      <c r="C314" s="8" t="n">
        <v>12790</v>
      </c>
      <c r="D314" s="11" t="n">
        <v>100.8777</v>
      </c>
      <c r="E314" s="9" t="n">
        <v>0.784546</v>
      </c>
      <c r="F314" s="11" t="n">
        <f aca="false">B314/$B$325*100</f>
        <v>95.4057471549352</v>
      </c>
      <c r="G314" s="11" t="n">
        <f aca="false">C314/$C$325*100</f>
        <v>100.235109717868</v>
      </c>
      <c r="H314" s="11" t="n">
        <f aca="false">D314/$D$325*100</f>
        <v>101.94115007761</v>
      </c>
      <c r="I314" s="8" t="n">
        <v>1031.9</v>
      </c>
      <c r="J314" s="11" t="n">
        <f aca="false">I314/$I$325*100</f>
        <v>98.9167944785276</v>
      </c>
      <c r="K314" s="11" t="n">
        <f aca="false">'Monthly Data'!C314/'Monthly Data'!$C$325*100</f>
        <v>70.1620693356231</v>
      </c>
      <c r="L314" s="12" t="n">
        <f aca="false">IFERROR(INDEX('Segments Monthly'!$O:$O,MATCH($A314,'Segments Monthly'!$A:$A,0))/INDEX('Segments Monthly'!$O:$O,MATCH($A$325,'Segments Monthly'!$A:$A,0))*100,"")</f>
        <v>98.6749267832275</v>
      </c>
    </row>
    <row r="315" customFormat="false" ht="15" hidden="false" customHeight="true" outlineLevel="0" collapsed="false">
      <c r="A315" s="7" t="n">
        <v>43497</v>
      </c>
      <c r="B315" s="8" t="n">
        <f aca="false">'Monthly Data'!B315</f>
        <v>80719</v>
      </c>
      <c r="C315" s="8" t="n">
        <v>12782</v>
      </c>
      <c r="D315" s="11" t="n">
        <v>100.2878</v>
      </c>
      <c r="E315" s="9" t="n">
        <v>0.779977</v>
      </c>
      <c r="F315" s="11" t="n">
        <f aca="false">B315/$B$325*100</f>
        <v>100.065703022339</v>
      </c>
      <c r="G315" s="11" t="n">
        <f aca="false">C315/$C$325*100</f>
        <v>100.172413793103</v>
      </c>
      <c r="H315" s="11" t="n">
        <f aca="false">D315/$D$325*100</f>
        <v>101.345031367223</v>
      </c>
      <c r="I315" s="8" t="n">
        <v>1033.6</v>
      </c>
      <c r="J315" s="11" t="n">
        <f aca="false">I315/$I$325*100</f>
        <v>99.079754601227</v>
      </c>
      <c r="K315" s="11" t="n">
        <f aca="false">'Monthly Data'!C315/'Monthly Data'!$C$325*100</f>
        <v>73.9830417516368</v>
      </c>
      <c r="L315" s="12" t="n">
        <f aca="false">IFERROR(INDEX('Segments Monthly'!$O:$O,MATCH($A315,'Segments Monthly'!$A:$A,0))/INDEX('Segments Monthly'!$O:$O,MATCH($A$325,'Segments Monthly'!$A:$A,0))*100,"")</f>
        <v>98.5269664428909</v>
      </c>
    </row>
    <row r="316" customFormat="false" ht="15" hidden="false" customHeight="true" outlineLevel="0" collapsed="false">
      <c r="A316" s="7" t="n">
        <v>43525</v>
      </c>
      <c r="B316" s="8" t="n">
        <f aca="false">'Monthly Data'!B316</f>
        <v>81030</v>
      </c>
      <c r="C316" s="8" t="n">
        <v>12788</v>
      </c>
      <c r="D316" s="11" t="n">
        <v>100.0465</v>
      </c>
      <c r="E316" s="9" t="n">
        <v>0.778167</v>
      </c>
      <c r="F316" s="11" t="n">
        <f aca="false">B316/$B$325*100</f>
        <v>100.451243398706</v>
      </c>
      <c r="G316" s="11" t="n">
        <f aca="false">C316/$C$325*100</f>
        <v>100.219435736677</v>
      </c>
      <c r="H316" s="11" t="n">
        <f aca="false">D316/$D$325*100</f>
        <v>101.101187588928</v>
      </c>
      <c r="I316" s="8" t="n">
        <v>1034.1</v>
      </c>
      <c r="J316" s="11" t="n">
        <f aca="false">I316/$I$325*100</f>
        <v>99.1276840490798</v>
      </c>
      <c r="K316" s="11" t="n">
        <f aca="false">'Monthly Data'!C316/'Monthly Data'!$C$325*100</f>
        <v>79.6823011699045</v>
      </c>
      <c r="L316" s="12" t="n">
        <f aca="false">IFERROR(INDEX('Segments Monthly'!$O:$O,MATCH($A316,'Segments Monthly'!$A:$A,0))/INDEX('Segments Monthly'!$O:$O,MATCH($A$325,'Segments Monthly'!$A:$A,0))*100,"")</f>
        <v>98.6614169585313</v>
      </c>
    </row>
    <row r="317" customFormat="false" ht="15" hidden="false" customHeight="true" outlineLevel="0" collapsed="false">
      <c r="A317" s="7" t="n">
        <v>43556</v>
      </c>
      <c r="B317" s="8" t="n">
        <f aca="false">'Monthly Data'!B317</f>
        <v>81723</v>
      </c>
      <c r="C317" s="8" t="n">
        <v>12785</v>
      </c>
      <c r="D317" s="11" t="n">
        <v>99.4028</v>
      </c>
      <c r="E317" s="9" t="n">
        <v>0.773266</v>
      </c>
      <c r="F317" s="11" t="n">
        <f aca="false">B317/$B$325*100</f>
        <v>101.31034140778</v>
      </c>
      <c r="G317" s="11" t="n">
        <f aca="false">C317/$C$325*100</f>
        <v>100.19592476489</v>
      </c>
      <c r="H317" s="11" t="n">
        <f aca="false">D317/$D$325*100</f>
        <v>100.450701720347</v>
      </c>
      <c r="I317" s="8" t="n">
        <v>1034.2</v>
      </c>
      <c r="J317" s="11" t="n">
        <f aca="false">I317/$I$325*100</f>
        <v>99.1372699386503</v>
      </c>
      <c r="K317" s="11" t="n">
        <f aca="false">'Monthly Data'!C317/'Monthly Data'!$C$325*100</f>
        <v>85.72501878287</v>
      </c>
      <c r="L317" s="12" t="n">
        <f aca="false">IFERROR(INDEX('Segments Monthly'!$O:$O,MATCH($A317,'Segments Monthly'!$A:$A,0))/INDEX('Segments Monthly'!$O:$O,MATCH($A$325,'Segments Monthly'!$A:$A,0))*100,"")</f>
        <v>98.3797463669213</v>
      </c>
    </row>
    <row r="318" customFormat="false" ht="15" hidden="false" customHeight="true" outlineLevel="0" collapsed="false">
      <c r="A318" s="7" t="n">
        <v>43586</v>
      </c>
      <c r="B318" s="8" t="n">
        <f aca="false">'Monthly Data'!B318</f>
        <v>80906</v>
      </c>
      <c r="C318" s="8" t="n">
        <v>12778</v>
      </c>
      <c r="D318" s="11" t="n">
        <v>99.3987</v>
      </c>
      <c r="E318" s="9" t="n">
        <v>0.773386</v>
      </c>
      <c r="F318" s="11" t="n">
        <f aca="false">B318/$B$325*100</f>
        <v>100.297523120026</v>
      </c>
      <c r="G318" s="11" t="n">
        <f aca="false">C318/$C$325*100</f>
        <v>100.141065830721</v>
      </c>
      <c r="H318" s="11" t="n">
        <f aca="false">D318/$D$325*100</f>
        <v>100.446558498254</v>
      </c>
      <c r="I318" s="8" t="n">
        <v>1032.9</v>
      </c>
      <c r="J318" s="11" t="n">
        <f aca="false">I318/$I$325*100</f>
        <v>99.0126533742331</v>
      </c>
      <c r="K318" s="11" t="n">
        <f aca="false">'Monthly Data'!C318/'Monthly Data'!$C$325*100</f>
        <v>85.4674251368466</v>
      </c>
      <c r="L318" s="12" t="n">
        <f aca="false">IFERROR(INDEX('Segments Monthly'!$O:$O,MATCH($A318,'Segments Monthly'!$A:$A,0))/INDEX('Segments Monthly'!$O:$O,MATCH($A$325,'Segments Monthly'!$A:$A,0))*100,"")</f>
        <v>97.9244837812704</v>
      </c>
    </row>
    <row r="319" customFormat="false" ht="15" hidden="false" customHeight="true" outlineLevel="0" collapsed="false">
      <c r="A319" s="7" t="n">
        <v>43617</v>
      </c>
      <c r="B319" s="8" t="n">
        <f aca="false">'Monthly Data'!B319</f>
        <v>81293</v>
      </c>
      <c r="C319" s="8" t="n">
        <v>12787</v>
      </c>
      <c r="D319" s="11" t="n">
        <v>99.7717</v>
      </c>
      <c r="E319" s="9" t="n">
        <v>0.776484</v>
      </c>
      <c r="F319" s="11" t="n">
        <f aca="false">B319/$B$325*100</f>
        <v>100.777279151067</v>
      </c>
      <c r="G319" s="11" t="n">
        <f aca="false">C319/$C$325*100</f>
        <v>100.211598746081</v>
      </c>
      <c r="H319" s="11" t="n">
        <f aca="false">D319/$D$325*100</f>
        <v>100.823490654508</v>
      </c>
      <c r="I319" s="8" t="n">
        <v>1037.1</v>
      </c>
      <c r="J319" s="11" t="n">
        <f aca="false">I319/$I$325*100</f>
        <v>99.4152607361963</v>
      </c>
      <c r="K319" s="11" t="n">
        <f aca="false">'Monthly Data'!C319/'Monthly Data'!$C$325*100</f>
        <v>89.9431147365032</v>
      </c>
      <c r="L319" s="12" t="n">
        <f aca="false">IFERROR(INDEX('Segments Monthly'!$O:$O,MATCH($A319,'Segments Monthly'!$A:$A,0))/INDEX('Segments Monthly'!$O:$O,MATCH($A$325,'Segments Monthly'!$A:$A,0))*100,"")</f>
        <v>98.2255863125119</v>
      </c>
    </row>
    <row r="320" customFormat="false" ht="15" hidden="false" customHeight="true" outlineLevel="0" collapsed="false">
      <c r="A320" s="7" t="n">
        <v>43647</v>
      </c>
      <c r="B320" s="8" t="n">
        <f aca="false">'Monthly Data'!B320</f>
        <v>81281</v>
      </c>
      <c r="C320" s="8" t="n">
        <v>12790</v>
      </c>
      <c r="D320" s="11" t="n">
        <v>99.0618</v>
      </c>
      <c r="E320" s="9" t="n">
        <v>0.771189</v>
      </c>
      <c r="F320" s="11" t="n">
        <f aca="false">B320/$B$325*100</f>
        <v>100.762402995066</v>
      </c>
      <c r="G320" s="11" t="n">
        <f aca="false">C320/$C$325*100</f>
        <v>100.235109717868</v>
      </c>
      <c r="H320" s="11" t="n">
        <f aca="false">D320/$D$325*100</f>
        <v>100.106106907257</v>
      </c>
      <c r="I320" s="8" t="n">
        <v>1039</v>
      </c>
      <c r="J320" s="11" t="n">
        <f aca="false">I320/$I$325*100</f>
        <v>99.5973926380368</v>
      </c>
      <c r="K320" s="11" t="n">
        <f aca="false">'Monthly Data'!C320/'Monthly Data'!$C$325*100</f>
        <v>92.4117205108941</v>
      </c>
      <c r="L320" s="12" t="n">
        <f aca="false">IFERROR(INDEX('Segments Monthly'!$O:$O,MATCH($A320,'Segments Monthly'!$A:$A,0))/INDEX('Segments Monthly'!$O:$O,MATCH($A$325,'Segments Monthly'!$A:$A,0))*100,"")</f>
        <v>97.9986027510074</v>
      </c>
    </row>
    <row r="321" customFormat="false" ht="15" hidden="false" customHeight="true" outlineLevel="0" collapsed="false">
      <c r="A321" s="7" t="n">
        <v>43678</v>
      </c>
      <c r="B321" s="8" t="n">
        <f aca="false">'Monthly Data'!B321</f>
        <v>80950</v>
      </c>
      <c r="C321" s="8" t="n">
        <v>12789</v>
      </c>
      <c r="D321" s="11" t="n">
        <v>99.7154</v>
      </c>
      <c r="E321" s="9" t="n">
        <v>0.776535</v>
      </c>
      <c r="F321" s="11" t="n">
        <f aca="false">B321/$B$325*100</f>
        <v>100.352069025364</v>
      </c>
      <c r="G321" s="11" t="n">
        <f aca="false">C321/$C$325*100</f>
        <v>100.227272727273</v>
      </c>
      <c r="H321" s="11" t="n">
        <f aca="false">D321/$D$325*100</f>
        <v>100.766597141379</v>
      </c>
      <c r="I321" s="8" t="n">
        <v>1040.7</v>
      </c>
      <c r="J321" s="11" t="n">
        <f aca="false">I321/$I$325*100</f>
        <v>99.7603527607362</v>
      </c>
      <c r="K321" s="11" t="n">
        <f aca="false">'Monthly Data'!C321/'Monthly Data'!$C$325*100</f>
        <v>99.9034023827412</v>
      </c>
      <c r="L321" s="12" t="n">
        <f aca="false">IFERROR(INDEX('Segments Monthly'!$O:$O,MATCH($A321,'Segments Monthly'!$A:$A,0))/INDEX('Segments Monthly'!$O:$O,MATCH($A$325,'Segments Monthly'!$A:$A,0))*100,"")</f>
        <v>98.1191733097682</v>
      </c>
    </row>
    <row r="322" customFormat="false" ht="15" hidden="false" customHeight="true" outlineLevel="0" collapsed="false">
      <c r="A322" s="7" t="n">
        <v>43709</v>
      </c>
      <c r="B322" s="8" t="n">
        <f aca="false">'Monthly Data'!B322</f>
        <v>81128</v>
      </c>
      <c r="C322" s="8" t="n">
        <v>12787</v>
      </c>
      <c r="D322" s="11" t="n">
        <v>98.9031</v>
      </c>
      <c r="E322" s="9" t="n">
        <v>0.770507</v>
      </c>
      <c r="F322" s="11" t="n">
        <f aca="false">B322/$B$325*100</f>
        <v>100.57273200605</v>
      </c>
      <c r="G322" s="11" t="n">
        <f aca="false">C322/$C$325*100</f>
        <v>100.211598746081</v>
      </c>
      <c r="H322" s="11" t="n">
        <f aca="false">D322/$D$325*100</f>
        <v>99.9457338960031</v>
      </c>
      <c r="I322" s="8" t="n">
        <v>1042.3</v>
      </c>
      <c r="J322" s="11" t="n">
        <f aca="false">I322/$I$325*100</f>
        <v>99.913726993865</v>
      </c>
      <c r="K322" s="11" t="n">
        <f aca="false">'Monthly Data'!C322/'Monthly Data'!$C$325*100</f>
        <v>96.7049479446174</v>
      </c>
      <c r="L322" s="12" t="n">
        <f aca="false">IFERROR(INDEX('Segments Monthly'!$O:$O,MATCH($A322,'Segments Monthly'!$A:$A,0))/INDEX('Segments Monthly'!$O:$O,MATCH($A$325,'Segments Monthly'!$A:$A,0))*100,"")</f>
        <v>98.6660436108245</v>
      </c>
    </row>
    <row r="323" customFormat="false" ht="15" hidden="false" customHeight="true" outlineLevel="0" collapsed="false">
      <c r="A323" s="7" t="n">
        <v>43739</v>
      </c>
      <c r="B323" s="8" t="n">
        <f aca="false">'Monthly Data'!B323</f>
        <v>78947</v>
      </c>
      <c r="C323" s="8" t="n">
        <v>12733</v>
      </c>
      <c r="D323" s="11" t="n">
        <v>98.0889</v>
      </c>
      <c r="E323" s="9" t="n">
        <v>0.764496</v>
      </c>
      <c r="F323" s="11" t="n">
        <f aca="false">B323/$B$325*100</f>
        <v>97.8689906528153</v>
      </c>
      <c r="G323" s="11" t="n">
        <f aca="false">C323/$C$325*100</f>
        <v>99.7884012539185</v>
      </c>
      <c r="H323" s="11" t="n">
        <f aca="false">D323/$D$325*100</f>
        <v>99.122950620877</v>
      </c>
      <c r="I323" s="8" t="n">
        <v>1041.4</v>
      </c>
      <c r="J323" s="11" t="n">
        <f aca="false">I323/$I$325*100</f>
        <v>99.8274539877301</v>
      </c>
      <c r="K323" s="11" t="n">
        <f aca="false">'Monthly Data'!C323/'Monthly Data'!$C$325*100</f>
        <v>101.856820865085</v>
      </c>
      <c r="L323" s="12" t="n">
        <f aca="false">IFERROR(INDEX('Segments Monthly'!$O:$O,MATCH($A323,'Segments Monthly'!$A:$A,0))/INDEX('Segments Monthly'!$O:$O,MATCH($A$325,'Segments Monthly'!$A:$A,0))*100,"")</f>
        <v>97.8717399451279</v>
      </c>
    </row>
    <row r="324" customFormat="false" ht="15" hidden="false" customHeight="true" outlineLevel="0" collapsed="false">
      <c r="A324" s="7" t="n">
        <v>43770</v>
      </c>
      <c r="B324" s="8" t="n">
        <f aca="false">'Monthly Data'!B324</f>
        <v>81211</v>
      </c>
      <c r="C324" s="8" t="n">
        <v>12777</v>
      </c>
      <c r="D324" s="11" t="n">
        <v>98.9065</v>
      </c>
      <c r="E324" s="9" t="n">
        <v>0.771244</v>
      </c>
      <c r="F324" s="11" t="n">
        <f aca="false">B324/$B$325*100</f>
        <v>100.675625418392</v>
      </c>
      <c r="G324" s="11" t="n">
        <f aca="false">C324/$C$325*100</f>
        <v>100.133228840125</v>
      </c>
      <c r="H324" s="11" t="n">
        <f aca="false">D324/$D$325*100</f>
        <v>99.9491697387143</v>
      </c>
      <c r="I324" s="8" t="n">
        <v>1042.7</v>
      </c>
      <c r="J324" s="11" t="n">
        <f aca="false">I324/$I$325*100</f>
        <v>99.9520705521473</v>
      </c>
      <c r="K324" s="11" t="n">
        <f aca="false">'Monthly Data'!C324/'Monthly Data'!$C$325*100</f>
        <v>90.5227004400558</v>
      </c>
      <c r="L324" s="12" t="n">
        <f aca="false">IFERROR(INDEX('Segments Monthly'!$O:$O,MATCH($A324,'Segments Monthly'!$A:$A,0))/INDEX('Segments Monthly'!$O:$O,MATCH($A$325,'Segments Monthly'!$A:$A,0))*100,"")</f>
        <v>98.8763712240734</v>
      </c>
    </row>
    <row r="325" customFormat="false" ht="15" hidden="false" customHeight="true" outlineLevel="0" collapsed="false">
      <c r="A325" s="7" t="n">
        <v>43800</v>
      </c>
      <c r="B325" s="8" t="n">
        <f aca="false">'Monthly Data'!B325</f>
        <v>80666</v>
      </c>
      <c r="C325" s="8" t="n">
        <v>12760</v>
      </c>
      <c r="D325" s="11" t="n">
        <v>98.9568</v>
      </c>
      <c r="E325" s="9" t="n">
        <v>0.772053</v>
      </c>
      <c r="F325" s="11" t="n">
        <f aca="false">B325/$B$325*100</f>
        <v>100</v>
      </c>
      <c r="G325" s="11" t="n">
        <f aca="false">C325/$C$325*100</f>
        <v>100</v>
      </c>
      <c r="H325" s="11" t="n">
        <f aca="false">D325/$D$325*100</f>
        <v>100</v>
      </c>
      <c r="I325" s="8" t="n">
        <v>1043.2</v>
      </c>
      <c r="J325" s="11" t="n">
        <f aca="false">I325/$I$325*100</f>
        <v>100</v>
      </c>
      <c r="K325" s="11" t="n">
        <f aca="false">'Monthly Data'!C325/'Monthly Data'!$C$325*100</f>
        <v>100</v>
      </c>
      <c r="L325" s="12" t="n">
        <f aca="false">IFERROR(INDEX('Segments Monthly'!$O:$O,MATCH($A325,'Segments Monthly'!$A:$A,0))/INDEX('Segments Monthly'!$O:$O,MATCH($A$325,'Segments Monthly'!$A:$A,0))*100,"")</f>
        <v>100</v>
      </c>
    </row>
    <row r="326" customFormat="false" ht="15" hidden="false" customHeight="true" outlineLevel="0" collapsed="false">
      <c r="A326" s="7" t="n">
        <v>43831</v>
      </c>
      <c r="B326" s="8" t="n">
        <f aca="false">'Monthly Data'!B326</f>
        <v>79140</v>
      </c>
      <c r="C326" s="8" t="n">
        <v>12745</v>
      </c>
      <c r="D326" s="11" t="n">
        <v>98.6069</v>
      </c>
      <c r="E326" s="9" t="n">
        <v>0.769774</v>
      </c>
      <c r="F326" s="11" t="n">
        <f aca="false">B326/$B$325*100</f>
        <v>98.1082488285027</v>
      </c>
      <c r="G326" s="11" t="n">
        <f aca="false">C326/$C$325*100</f>
        <v>99.8824451410658</v>
      </c>
      <c r="H326" s="11" t="n">
        <f aca="false">D326/$D$325*100</f>
        <v>99.6464113633424</v>
      </c>
      <c r="I326" s="8" t="n">
        <v>1042.6</v>
      </c>
      <c r="J326" s="11" t="n">
        <f aca="false">I326/$I$325*100</f>
        <v>99.9424846625767</v>
      </c>
      <c r="K326" s="11" t="n">
        <f aca="false">'Monthly Data'!C326/'Monthly Data'!$C$325*100</f>
        <v>100.815713212407</v>
      </c>
      <c r="L326" s="12" t="n">
        <f aca="false">IFERROR(INDEX('Segments Monthly'!$O:$O,MATCH($A326,'Segments Monthly'!$A:$A,0))/INDEX('Segments Monthly'!$O:$O,MATCH($A$325,'Segments Monthly'!$A:$A,0))*100,"")</f>
        <v>100.244934972402</v>
      </c>
    </row>
    <row r="327" customFormat="false" ht="15" hidden="false" customHeight="true" outlineLevel="0" collapsed="false">
      <c r="A327" s="7" t="n">
        <v>43862</v>
      </c>
      <c r="B327" s="8" t="n">
        <f aca="false">'Monthly Data'!B327</f>
        <v>77721</v>
      </c>
      <c r="C327" s="8" t="n">
        <v>12743</v>
      </c>
      <c r="D327" s="11" t="n">
        <v>98.8309</v>
      </c>
      <c r="E327" s="9" t="n">
        <v>0.772033</v>
      </c>
      <c r="F327" s="11" t="n">
        <f aca="false">B327/$B$325*100</f>
        <v>96.3491433813503</v>
      </c>
      <c r="G327" s="11" t="n">
        <f aca="false">C327/$C$325*100</f>
        <v>99.8667711598746</v>
      </c>
      <c r="H327" s="11" t="n">
        <f aca="false">D327/$D$325*100</f>
        <v>99.8727727654896</v>
      </c>
      <c r="I327" s="8" t="n">
        <v>1041.9</v>
      </c>
      <c r="J327" s="11" t="n">
        <f aca="false">I327/$I$325*100</f>
        <v>99.8753834355828</v>
      </c>
      <c r="K327" s="11" t="n">
        <f aca="false">'Monthly Data'!C327/'Monthly Data'!$C$325*100</f>
        <v>98.1646452720833</v>
      </c>
      <c r="L327" s="12" t="n">
        <f aca="false">IFERROR(INDEX('Segments Monthly'!$O:$O,MATCH($A327,'Segments Monthly'!$A:$A,0))/INDEX('Segments Monthly'!$O:$O,MATCH($A$325,'Segments Monthly'!$A:$A,0))*100,"")</f>
        <v>100.678452292275</v>
      </c>
    </row>
    <row r="328" customFormat="false" ht="15" hidden="false" customHeight="true" outlineLevel="0" collapsed="false">
      <c r="A328" s="7" t="n">
        <v>43891</v>
      </c>
      <c r="B328" s="8" t="n">
        <f aca="false">'Monthly Data'!B328</f>
        <v>78037</v>
      </c>
      <c r="C328" s="8" t="n">
        <v>12684</v>
      </c>
      <c r="D328" s="11" t="n">
        <v>94.3639</v>
      </c>
      <c r="E328" s="9" t="n">
        <v>0.737668</v>
      </c>
      <c r="F328" s="11" t="n">
        <f aca="false">B328/$B$325*100</f>
        <v>96.7408821560509</v>
      </c>
      <c r="G328" s="11" t="n">
        <f aca="false">C328/$C$325*100</f>
        <v>99.4043887147335</v>
      </c>
      <c r="H328" s="11" t="n">
        <f aca="false">D328/$D$325*100</f>
        <v>95.3586817682059</v>
      </c>
      <c r="I328" s="8" t="n">
        <v>1041.8</v>
      </c>
      <c r="J328" s="11" t="n">
        <f aca="false">I328/$I$325*100</f>
        <v>99.8657975460123</v>
      </c>
      <c r="K328" s="11" t="n">
        <f aca="false">'Monthly Data'!C328/'Monthly Data'!$C$325*100</f>
        <v>104.443490393904</v>
      </c>
      <c r="L328" s="12" t="n">
        <f aca="false">IFERROR(INDEX('Segments Monthly'!$O:$O,MATCH($A328,'Segments Monthly'!$A:$A,0))/INDEX('Segments Monthly'!$O:$O,MATCH($A$325,'Segments Monthly'!$A:$A,0))*100,"")</f>
        <v>100.178866377655</v>
      </c>
    </row>
    <row r="329" customFormat="false" ht="15" hidden="false" customHeight="true" outlineLevel="0" collapsed="false">
      <c r="A329" s="7" t="n">
        <v>43922</v>
      </c>
      <c r="B329" s="8" t="n">
        <f aca="false">'Monthly Data'!B329</f>
        <v>73748</v>
      </c>
      <c r="C329" s="8" t="n">
        <v>11382</v>
      </c>
      <c r="D329" s="11" t="n">
        <v>79.8587</v>
      </c>
      <c r="E329" s="9" t="n">
        <v>0.624754</v>
      </c>
      <c r="F329" s="11" t="n">
        <f aca="false">B329/$B$325*100</f>
        <v>91.4238960652567</v>
      </c>
      <c r="G329" s="11" t="n">
        <f aca="false">C329/$C$325*100</f>
        <v>89.2006269592477</v>
      </c>
      <c r="H329" s="11" t="n">
        <f aca="false">D329/$D$325*100</f>
        <v>80.7005683288061</v>
      </c>
      <c r="I329" s="8" t="n">
        <v>1025.5</v>
      </c>
      <c r="J329" s="11" t="n">
        <f aca="false">I329/$I$325*100</f>
        <v>98.3032975460123</v>
      </c>
      <c r="K329" s="11" t="n">
        <f aca="false">'Monthly Data'!C329/'Monthly Data'!$C$325*100</f>
        <v>104.679617902758</v>
      </c>
      <c r="L329" s="12" t="n">
        <f aca="false">IFERROR(INDEX('Segments Monthly'!$O:$O,MATCH($A329,'Segments Monthly'!$A:$A,0))/INDEX('Segments Monthly'!$O:$O,MATCH($A$325,'Segments Monthly'!$A:$A,0))*100,"")</f>
        <v>95.5116846103665</v>
      </c>
    </row>
    <row r="330" customFormat="false" ht="15" hidden="false" customHeight="true" outlineLevel="0" collapsed="false">
      <c r="A330" s="7" t="n">
        <v>43952</v>
      </c>
      <c r="B330" s="8" t="n">
        <f aca="false">'Monthly Data'!B330</f>
        <v>73009</v>
      </c>
      <c r="C330" s="8" t="n">
        <v>11610</v>
      </c>
      <c r="D330" s="11" t="n">
        <v>83.4204</v>
      </c>
      <c r="E330" s="9" t="n">
        <v>0.653154</v>
      </c>
      <c r="F330" s="11" t="n">
        <f aca="false">B330/$B$325*100</f>
        <v>90.5077727915107</v>
      </c>
      <c r="G330" s="11" t="n">
        <f aca="false">C330/$C$325*100</f>
        <v>90.987460815047</v>
      </c>
      <c r="H330" s="11" t="n">
        <f aca="false">D330/$D$325*100</f>
        <v>84.299815677144</v>
      </c>
      <c r="I330" s="8" t="n">
        <v>1018.2</v>
      </c>
      <c r="J330" s="11" t="n">
        <f aca="false">I330/$I$325*100</f>
        <v>97.603527607362</v>
      </c>
      <c r="K330" s="11" t="n">
        <f aca="false">'Monthly Data'!C330/'Monthly Data'!$C$325*100</f>
        <v>94.4402704733283</v>
      </c>
      <c r="L330" s="12" t="n">
        <f aca="false">IFERROR(INDEX('Segments Monthly'!$O:$O,MATCH($A330,'Segments Monthly'!$A:$A,0))/INDEX('Segments Monthly'!$O:$O,MATCH($A$325,'Segments Monthly'!$A:$A,0))*100,"")</f>
        <v>93.6913745321298</v>
      </c>
    </row>
    <row r="331" customFormat="false" ht="15" hidden="false" customHeight="true" outlineLevel="0" collapsed="false">
      <c r="A331" s="7" t="n">
        <v>43983</v>
      </c>
      <c r="B331" s="8" t="n">
        <f aca="false">'Monthly Data'!B331</f>
        <v>74577</v>
      </c>
      <c r="C331" s="8" t="n">
        <v>11950</v>
      </c>
      <c r="D331" s="11" t="n">
        <v>89.9764</v>
      </c>
      <c r="E331" s="9" t="n">
        <v>0.705106</v>
      </c>
      <c r="F331" s="11" t="n">
        <f aca="false">B331/$B$325*100</f>
        <v>92.4515905090125</v>
      </c>
      <c r="G331" s="11" t="n">
        <f aca="false">C331/$C$325*100</f>
        <v>93.6520376175549</v>
      </c>
      <c r="H331" s="11" t="n">
        <f aca="false">D331/$D$325*100</f>
        <v>90.924928857845</v>
      </c>
      <c r="I331" s="8" t="n">
        <v>1023.4</v>
      </c>
      <c r="J331" s="11" t="n">
        <f aca="false">I331/$I$325*100</f>
        <v>98.1019938650307</v>
      </c>
      <c r="K331" s="11" t="n">
        <f aca="false">'Monthly Data'!C331/'Monthly Data'!$C$325*100</f>
        <v>104.550821079747</v>
      </c>
      <c r="L331" s="12" t="n">
        <f aca="false">IFERROR(INDEX('Segments Monthly'!$O:$O,MATCH($A331,'Segments Monthly'!$A:$A,0))/INDEX('Segments Monthly'!$O:$O,MATCH($A$325,'Segments Monthly'!$A:$A,0))*100,"")</f>
        <v>97.3644737877014</v>
      </c>
    </row>
    <row r="332" customFormat="false" ht="15" hidden="false" customHeight="true" outlineLevel="0" collapsed="false">
      <c r="A332" s="7" t="n">
        <v>44013</v>
      </c>
      <c r="B332" s="8" t="n">
        <f aca="false">'Monthly Data'!B332</f>
        <v>75713</v>
      </c>
      <c r="C332" s="8" t="n">
        <v>11973</v>
      </c>
      <c r="D332" s="11" t="n">
        <v>93.2857</v>
      </c>
      <c r="E332" s="9" t="n">
        <v>0.731726</v>
      </c>
      <c r="F332" s="11" t="n">
        <f aca="false">B332/$B$325*100</f>
        <v>93.8598666104679</v>
      </c>
      <c r="G332" s="11" t="n">
        <f aca="false">C332/$C$325*100</f>
        <v>93.8322884012539</v>
      </c>
      <c r="H332" s="11" t="n">
        <f aca="false">D332/$D$325*100</f>
        <v>94.2691154119778</v>
      </c>
      <c r="I332" s="8" t="n">
        <v>1017.7</v>
      </c>
      <c r="J332" s="11" t="n">
        <f aca="false">I332/$I$325*100</f>
        <v>97.5555981595092</v>
      </c>
      <c r="K332" s="11" t="n">
        <f aca="false">'Monthly Data'!C332/'Monthly Data'!$C$325*100</f>
        <v>105.43093270366</v>
      </c>
      <c r="L332" s="12" t="n">
        <f aca="false">IFERROR(INDEX('Segments Monthly'!$O:$O,MATCH($A332,'Segments Monthly'!$A:$A,0))/INDEX('Segments Monthly'!$O:$O,MATCH($A$325,'Segments Monthly'!$A:$A,0))*100,"")</f>
        <v>97.8736831390911</v>
      </c>
    </row>
    <row r="333" customFormat="false" ht="15" hidden="false" customHeight="true" outlineLevel="0" collapsed="false">
      <c r="A333" s="7" t="n">
        <v>44044</v>
      </c>
      <c r="B333" s="8" t="n">
        <f aca="false">'Monthly Data'!B333</f>
        <v>73955</v>
      </c>
      <c r="C333" s="8" t="n">
        <v>11999</v>
      </c>
      <c r="D333" s="11" t="n">
        <v>94.6243</v>
      </c>
      <c r="E333" s="9" t="n">
        <v>0.742964</v>
      </c>
      <c r="F333" s="11" t="n">
        <f aca="false">B333/$B$325*100</f>
        <v>91.680509756279</v>
      </c>
      <c r="G333" s="11" t="n">
        <f aca="false">C333/$C$325*100</f>
        <v>94.0360501567398</v>
      </c>
      <c r="H333" s="11" t="n">
        <f aca="false">D333/$D$325*100</f>
        <v>95.621826898202</v>
      </c>
      <c r="I333" s="8" t="n">
        <v>1014.6</v>
      </c>
      <c r="J333" s="11" t="n">
        <f aca="false">I333/$I$325*100</f>
        <v>97.2584355828221</v>
      </c>
      <c r="K333" s="11" t="n">
        <f aca="false">'Monthly Data'!C333/'Monthly Data'!$C$325*100</f>
        <v>89.6640549533112</v>
      </c>
      <c r="L333" s="12" t="n">
        <f aca="false">IFERROR(INDEX('Segments Monthly'!$O:$O,MATCH($A333,'Segments Monthly'!$A:$A,0))/INDEX('Segments Monthly'!$O:$O,MATCH($A$325,'Segments Monthly'!$A:$A,0))*100,"")</f>
        <v>98.7802293894207</v>
      </c>
    </row>
    <row r="334" customFormat="false" ht="15" hidden="false" customHeight="true" outlineLevel="0" collapsed="false">
      <c r="A334" s="7" t="n">
        <v>44075</v>
      </c>
      <c r="B334" s="8" t="n">
        <f aca="false">'Monthly Data'!B334</f>
        <v>72990</v>
      </c>
      <c r="C334" s="8" t="n">
        <v>12057</v>
      </c>
      <c r="D334" s="11" t="n">
        <v>94.5995</v>
      </c>
      <c r="E334" s="9" t="n">
        <v>0.743524</v>
      </c>
      <c r="F334" s="11" t="n">
        <f aca="false">B334/$B$325*100</f>
        <v>90.484218877842</v>
      </c>
      <c r="G334" s="11" t="n">
        <f aca="false">C334/$C$325*100</f>
        <v>94.4905956112853</v>
      </c>
      <c r="H334" s="11" t="n">
        <f aca="false">D334/$D$325*100</f>
        <v>95.59676545725</v>
      </c>
      <c r="I334" s="8" t="n">
        <v>1013.8</v>
      </c>
      <c r="J334" s="11" t="n">
        <f aca="false">I334/$I$325*100</f>
        <v>97.1817484662577</v>
      </c>
      <c r="K334" s="11" t="n">
        <f aca="false">'Monthly Data'!C334/'Monthly Data'!$C$325*100</f>
        <v>98.8300955243104</v>
      </c>
      <c r="L334" s="12" t="n">
        <f aca="false">IFERROR(INDEX('Segments Monthly'!$O:$O,MATCH($A334,'Segments Monthly'!$A:$A,0))/INDEX('Segments Monthly'!$O:$O,MATCH($A$325,'Segments Monthly'!$A:$A,0))*100,"")</f>
        <v>96.3900082817076</v>
      </c>
    </row>
    <row r="335" customFormat="false" ht="15" hidden="false" customHeight="true" outlineLevel="0" collapsed="false">
      <c r="A335" s="7" t="n">
        <v>44105</v>
      </c>
      <c r="B335" s="8" t="n">
        <f aca="false">'Monthly Data'!B335</f>
        <v>74754</v>
      </c>
      <c r="C335" s="8" t="n">
        <v>12086</v>
      </c>
      <c r="D335" s="11" t="n">
        <v>95.5707</v>
      </c>
      <c r="E335" s="9" t="n">
        <v>0.751925</v>
      </c>
      <c r="F335" s="11" t="n">
        <f aca="false">B335/$B$325*100</f>
        <v>92.6710138100315</v>
      </c>
      <c r="G335" s="11" t="n">
        <f aca="false">C335/$C$325*100</f>
        <v>94.717868338558</v>
      </c>
      <c r="H335" s="11" t="n">
        <f aca="false">D335/$D$325*100</f>
        <v>96.578203822274</v>
      </c>
      <c r="I335" s="8" t="n">
        <v>1013.2</v>
      </c>
      <c r="J335" s="11" t="n">
        <f aca="false">I335/$I$325*100</f>
        <v>97.1242331288344</v>
      </c>
      <c r="K335" s="11" t="n">
        <f aca="false">'Monthly Data'!C335/'Monthly Data'!$C$325*100</f>
        <v>102.24321133412</v>
      </c>
      <c r="L335" s="12" t="n">
        <f aca="false">IFERROR(INDEX('Segments Monthly'!$O:$O,MATCH($A335,'Segments Monthly'!$A:$A,0))/INDEX('Segments Monthly'!$O:$O,MATCH($A$325,'Segments Monthly'!$A:$A,0))*100,"")</f>
        <v>96.963343033881</v>
      </c>
    </row>
    <row r="336" customFormat="false" ht="15" hidden="false" customHeight="true" outlineLevel="0" collapsed="false">
      <c r="A336" s="7" t="n">
        <v>44136</v>
      </c>
      <c r="B336" s="8" t="n">
        <f aca="false">'Monthly Data'!B336</f>
        <v>73276</v>
      </c>
      <c r="C336" s="8" t="n">
        <v>12118</v>
      </c>
      <c r="D336" s="11" t="n">
        <v>96.0944</v>
      </c>
      <c r="E336" s="9" t="n">
        <v>0.756805</v>
      </c>
      <c r="F336" s="11" t="n">
        <f aca="false">B336/$B$325*100</f>
        <v>90.8387672625394</v>
      </c>
      <c r="G336" s="11" t="n">
        <f aca="false">C336/$C$325*100</f>
        <v>94.9686520376176</v>
      </c>
      <c r="H336" s="11" t="n">
        <f aca="false">D336/$D$325*100</f>
        <v>97.1074246539904</v>
      </c>
      <c r="I336" s="8" t="n">
        <v>1011.3</v>
      </c>
      <c r="J336" s="11" t="n">
        <f aca="false">I336/$I$325*100</f>
        <v>96.9421012269939</v>
      </c>
      <c r="K336" s="11" t="n">
        <f aca="false">'Monthly Data'!C336/'Monthly Data'!$C$325*100</f>
        <v>91.8214017387571</v>
      </c>
      <c r="L336" s="12" t="n">
        <f aca="false">IFERROR(INDEX('Segments Monthly'!$O:$O,MATCH($A336,'Segments Monthly'!$A:$A,0))/INDEX('Segments Monthly'!$O:$O,MATCH($A$325,'Segments Monthly'!$A:$A,0))*100,"")</f>
        <v>97.9266120413253</v>
      </c>
    </row>
    <row r="337" customFormat="false" ht="15" hidden="false" customHeight="true" outlineLevel="0" collapsed="false">
      <c r="A337" s="7" t="n">
        <v>44166</v>
      </c>
      <c r="B337" s="8" t="n">
        <f aca="false">'Monthly Data'!B337</f>
        <v>74405</v>
      </c>
      <c r="C337" s="8" t="n">
        <v>12153</v>
      </c>
      <c r="D337" s="11" t="n">
        <v>96.8555</v>
      </c>
      <c r="E337" s="9" t="n">
        <v>0.76354</v>
      </c>
      <c r="F337" s="11" t="n">
        <f aca="false">B337/$B$325*100</f>
        <v>92.2383656063273</v>
      </c>
      <c r="G337" s="11" t="n">
        <f aca="false">C337/$C$325*100</f>
        <v>95.242946708464</v>
      </c>
      <c r="H337" s="11" t="n">
        <f aca="false">D337/$D$325*100</f>
        <v>97.876548150304</v>
      </c>
      <c r="I337" s="8" t="n">
        <v>1010.1</v>
      </c>
      <c r="J337" s="11" t="n">
        <f aca="false">I337/$I$325*100</f>
        <v>96.8270705521472</v>
      </c>
      <c r="K337" s="11" t="n">
        <f aca="false">'Monthly Data'!C337/'Monthly Data'!$C$325*100</f>
        <v>87.0022539444027</v>
      </c>
      <c r="L337" s="12" t="n">
        <f aca="false">IFERROR(INDEX('Segments Monthly'!$O:$O,MATCH($A337,'Segments Monthly'!$A:$A,0))/INDEX('Segments Monthly'!$O:$O,MATCH($A$325,'Segments Monthly'!$A:$A,0))*100,"")</f>
        <v>98.0632833500664</v>
      </c>
    </row>
    <row r="338" customFormat="false" ht="15" hidden="false" customHeight="true" outlineLevel="0" collapsed="false">
      <c r="A338" s="7" t="n">
        <v>44197</v>
      </c>
      <c r="B338" s="8" t="n">
        <f aca="false">'Monthly Data'!B338</f>
        <v>76095</v>
      </c>
      <c r="C338" s="8" t="n">
        <v>12142</v>
      </c>
      <c r="D338" s="11" t="n">
        <v>97.7998</v>
      </c>
      <c r="E338" s="9" t="n">
        <v>0.771699</v>
      </c>
      <c r="F338" s="11" t="n">
        <f aca="false">B338/$B$325*100</f>
        <v>94.3334242431756</v>
      </c>
      <c r="G338" s="11" t="n">
        <f aca="false">C338/$C$325*100</f>
        <v>95.1567398119122</v>
      </c>
      <c r="H338" s="11" t="n">
        <f aca="false">D338/$D$325*100</f>
        <v>98.8308029362308</v>
      </c>
      <c r="I338" s="8" t="n">
        <v>1008.7</v>
      </c>
      <c r="J338" s="11" t="n">
        <f aca="false">I338/$I$325*100</f>
        <v>96.6928680981595</v>
      </c>
      <c r="K338" s="11" t="n">
        <f aca="false">'Monthly Data'!C338/'Monthly Data'!$C$325*100</f>
        <v>77.1170977782548</v>
      </c>
      <c r="L338" s="12" t="n">
        <f aca="false">IFERROR(INDEX('Segments Monthly'!$O:$O,MATCH($A338,'Segments Monthly'!$A:$A,0))/INDEX('Segments Monthly'!$O:$O,MATCH($A$325,'Segments Monthly'!$A:$A,0))*100,"")</f>
        <v>98.0331175771147</v>
      </c>
    </row>
    <row r="339" customFormat="false" ht="15" hidden="false" customHeight="true" outlineLevel="0" collapsed="false">
      <c r="A339" s="7" t="n">
        <v>44228</v>
      </c>
      <c r="B339" s="8" t="n">
        <f aca="false">'Monthly Data'!B339</f>
        <v>75628</v>
      </c>
      <c r="C339" s="8" t="n">
        <v>12172</v>
      </c>
      <c r="D339" s="11" t="n">
        <v>93.7406</v>
      </c>
      <c r="E339" s="9" t="n">
        <v>0.740286</v>
      </c>
      <c r="F339" s="11" t="n">
        <f aca="false">B339/$B$325*100</f>
        <v>93.7544938387921</v>
      </c>
      <c r="G339" s="11" t="n">
        <f aca="false">C339/$C$325*100</f>
        <v>95.3918495297806</v>
      </c>
      <c r="H339" s="11" t="n">
        <f aca="false">D339/$D$325*100</f>
        <v>94.7288109558919</v>
      </c>
      <c r="I339" s="8" t="n">
        <v>1011.3</v>
      </c>
      <c r="J339" s="11" t="n">
        <f aca="false">I339/$I$325*100</f>
        <v>96.9421012269939</v>
      </c>
      <c r="K339" s="11" t="n">
        <f aca="false">'Monthly Data'!C339/'Monthly Data'!$C$325*100</f>
        <v>83.7286680261887</v>
      </c>
      <c r="L339" s="12" t="n">
        <f aca="false">IFERROR(INDEX('Segments Monthly'!$O:$O,MATCH($A339,'Segments Monthly'!$A:$A,0))/INDEX('Segments Monthly'!$O:$O,MATCH($A$325,'Segments Monthly'!$A:$A,0))*100,"")</f>
        <v>96.7284941634781</v>
      </c>
    </row>
    <row r="340" customFormat="false" ht="15" hidden="false" customHeight="true" outlineLevel="0" collapsed="false">
      <c r="A340" s="7" t="n">
        <v>44256</v>
      </c>
      <c r="B340" s="8" t="n">
        <f aca="false">'Monthly Data'!B340</f>
        <v>77623</v>
      </c>
      <c r="C340" s="8" t="n">
        <v>12229</v>
      </c>
      <c r="D340" s="11" t="n">
        <v>96.6782</v>
      </c>
      <c r="E340" s="9" t="n">
        <v>0.764058</v>
      </c>
      <c r="F340" s="11" t="n">
        <f aca="false">B340/$B$325*100</f>
        <v>96.2276547740064</v>
      </c>
      <c r="G340" s="11" t="n">
        <f aca="false">C340/$C$325*100</f>
        <v>95.8385579937304</v>
      </c>
      <c r="H340" s="11" t="n">
        <f aca="false">D340/$D$325*100</f>
        <v>97.6973790583366</v>
      </c>
      <c r="I340" s="8" t="n">
        <v>1013</v>
      </c>
      <c r="J340" s="11" t="n">
        <f aca="false">I340/$I$325*100</f>
        <v>97.1050613496932</v>
      </c>
      <c r="K340" s="11" t="n">
        <f aca="false">'Monthly Data'!C340/'Monthly Data'!$C$325*100</f>
        <v>87.5496404422024</v>
      </c>
      <c r="L340" s="12" t="n">
        <f aca="false">IFERROR(INDEX('Segments Monthly'!$O:$O,MATCH($A340,'Segments Monthly'!$A:$A,0))/INDEX('Segments Monthly'!$O:$O,MATCH($A$325,'Segments Monthly'!$A:$A,0))*100,"")</f>
        <v>98.9901868704861</v>
      </c>
    </row>
    <row r="341" customFormat="false" ht="15" hidden="false" customHeight="true" outlineLevel="0" collapsed="false">
      <c r="A341" s="7" t="n">
        <v>44287</v>
      </c>
      <c r="B341" s="8" t="n">
        <f aca="false">'Monthly Data'!B341</f>
        <v>76360</v>
      </c>
      <c r="C341" s="8" t="n">
        <v>12193</v>
      </c>
      <c r="D341" s="11" t="n">
        <v>96.8939</v>
      </c>
      <c r="E341" s="9" t="n">
        <v>0.766281</v>
      </c>
      <c r="F341" s="11" t="n">
        <f aca="false">B341/$B$325*100</f>
        <v>94.6619393548707</v>
      </c>
      <c r="G341" s="11" t="n">
        <f aca="false">C341/$C$325*100</f>
        <v>95.5564263322884</v>
      </c>
      <c r="H341" s="11" t="n">
        <f aca="false">D341/$D$325*100</f>
        <v>97.9153529621006</v>
      </c>
      <c r="I341" s="8" t="n">
        <v>1013.8</v>
      </c>
      <c r="J341" s="11" t="n">
        <f aca="false">I341/$I$325*100</f>
        <v>97.1817484662577</v>
      </c>
      <c r="K341" s="11" t="n">
        <f aca="false">'Monthly Data'!C341/'Monthly Data'!$C$325*100</f>
        <v>81.1205323602018</v>
      </c>
      <c r="L341" s="12" t="n">
        <f aca="false">IFERROR(INDEX('Segments Monthly'!$O:$O,MATCH($A341,'Segments Monthly'!$A:$A,0))/INDEX('Segments Monthly'!$O:$O,MATCH($A$325,'Segments Monthly'!$A:$A,0))*100,"")</f>
        <v>100.311743831516</v>
      </c>
    </row>
    <row r="342" customFormat="false" ht="15" hidden="false" customHeight="true" outlineLevel="0" collapsed="false">
      <c r="A342" s="7" t="n">
        <v>44317</v>
      </c>
      <c r="B342" s="8" t="n">
        <f aca="false">'Monthly Data'!B342</f>
        <v>76120</v>
      </c>
      <c r="C342" s="8" t="n">
        <v>12216</v>
      </c>
      <c r="D342" s="11" t="n">
        <v>97.9551</v>
      </c>
      <c r="E342" s="9" t="n">
        <v>0.775117</v>
      </c>
      <c r="F342" s="11" t="n">
        <f aca="false">B342/$B$325*100</f>
        <v>94.3644162348449</v>
      </c>
      <c r="G342" s="11" t="n">
        <f aca="false">C342/$C$325*100</f>
        <v>95.7366771159875</v>
      </c>
      <c r="H342" s="11" t="n">
        <f aca="false">D342/$D$325*100</f>
        <v>98.987740104773</v>
      </c>
      <c r="I342" s="8" t="n">
        <v>1015.2</v>
      </c>
      <c r="J342" s="11" t="n">
        <f aca="false">I342/$I$325*100</f>
        <v>97.3159509202454</v>
      </c>
      <c r="K342" s="11" t="n">
        <f aca="false">'Monthly Data'!C342/'Monthly Data'!$C$325*100</f>
        <v>82.1187077385425</v>
      </c>
      <c r="L342" s="12" t="n">
        <f aca="false">IFERROR(INDEX('Segments Monthly'!$O:$O,MATCH($A342,'Segments Monthly'!$A:$A,0))/INDEX('Segments Monthly'!$O:$O,MATCH($A$325,'Segments Monthly'!$A:$A,0))*100,"")</f>
        <v>103.045910270705</v>
      </c>
    </row>
    <row r="343" customFormat="false" ht="15" hidden="false" customHeight="true" outlineLevel="0" collapsed="false">
      <c r="A343" s="7" t="n">
        <v>44348</v>
      </c>
      <c r="B343" s="8" t="n">
        <f aca="false">'Monthly Data'!B343</f>
        <v>78853</v>
      </c>
      <c r="C343" s="8" t="n">
        <v>12247</v>
      </c>
      <c r="D343" s="11" t="n">
        <v>97.9706</v>
      </c>
      <c r="E343" s="9" t="n">
        <v>0.775594</v>
      </c>
      <c r="F343" s="11" t="n">
        <f aca="false">B343/$B$325*100</f>
        <v>97.7524607641386</v>
      </c>
      <c r="G343" s="11" t="n">
        <f aca="false">C343/$C$325*100</f>
        <v>95.9796238244514</v>
      </c>
      <c r="H343" s="11" t="n">
        <f aca="false">D343/$D$325*100</f>
        <v>99.003403505368</v>
      </c>
      <c r="I343" s="8" t="n">
        <v>1013.6</v>
      </c>
      <c r="J343" s="11" t="n">
        <f aca="false">I343/$I$325*100</f>
        <v>97.1625766871166</v>
      </c>
      <c r="K343" s="11" t="n">
        <f aca="false">'Monthly Data'!C343/'Monthly Data'!$C$325*100</f>
        <v>115.283889664055</v>
      </c>
      <c r="L343" s="12" t="n">
        <f aca="false">IFERROR(INDEX('Segments Monthly'!$O:$O,MATCH($A343,'Segments Monthly'!$A:$A,0))/INDEX('Segments Monthly'!$O:$O,MATCH($A$325,'Segments Monthly'!$A:$A,0))*100,"")</f>
        <v>102.655050684976</v>
      </c>
    </row>
    <row r="344" customFormat="false" ht="15" hidden="false" customHeight="true" outlineLevel="0" collapsed="false">
      <c r="A344" s="7" t="n">
        <v>44378</v>
      </c>
      <c r="B344" s="8" t="n">
        <f aca="false">'Monthly Data'!B344</f>
        <v>80354</v>
      </c>
      <c r="C344" s="8" t="n">
        <v>12305</v>
      </c>
      <c r="D344" s="11" t="n">
        <v>98.8487</v>
      </c>
      <c r="E344" s="9" t="n">
        <v>0.782805</v>
      </c>
      <c r="F344" s="11" t="n">
        <f aca="false">B344/$B$325*100</f>
        <v>99.6132199439665</v>
      </c>
      <c r="G344" s="11" t="n">
        <f aca="false">C344/$C$325*100</f>
        <v>96.4341692789969</v>
      </c>
      <c r="H344" s="11" t="n">
        <f aca="false">D344/$D$325*100</f>
        <v>99.8907604126245</v>
      </c>
      <c r="I344" s="8" t="n">
        <v>1016.2</v>
      </c>
      <c r="J344" s="11" t="n">
        <f aca="false">I344/$I$325*100</f>
        <v>97.4118098159509</v>
      </c>
      <c r="K344" s="11" t="n">
        <f aca="false">'Monthly Data'!C344/'Monthly Data'!$C$325*100</f>
        <v>122.539444027047</v>
      </c>
      <c r="L344" s="12" t="n">
        <f aca="false">IFERROR(INDEX('Segments Monthly'!$O:$O,MATCH($A344,'Segments Monthly'!$A:$A,0))/INDEX('Segments Monthly'!$O:$O,MATCH($A$325,'Segments Monthly'!$A:$A,0))*100,"")</f>
        <v>102.825311489366</v>
      </c>
    </row>
    <row r="345" customFormat="false" ht="15" hidden="false" customHeight="true" outlineLevel="0" collapsed="false">
      <c r="A345" s="7" t="n">
        <v>44409</v>
      </c>
      <c r="B345" s="8" t="n">
        <f aca="false">'Monthly Data'!B345</f>
        <v>80969</v>
      </c>
      <c r="C345" s="8" t="n">
        <v>12353</v>
      </c>
      <c r="D345" s="11" t="n">
        <v>98.2683</v>
      </c>
      <c r="E345" s="9" t="n">
        <v>0.778379</v>
      </c>
      <c r="F345" s="11" t="n">
        <f aca="false">B345/$B$325*100</f>
        <v>100.375622939033</v>
      </c>
      <c r="G345" s="11" t="n">
        <f aca="false">C345/$C$325*100</f>
        <v>96.8103448275862</v>
      </c>
      <c r="H345" s="11" t="n">
        <f aca="false">D345/$D$325*100</f>
        <v>99.3042418509895</v>
      </c>
      <c r="I345" s="8" t="n">
        <v>1017.1</v>
      </c>
      <c r="J345" s="11" t="n">
        <f aca="false">I345/$I$325*100</f>
        <v>97.4980828220859</v>
      </c>
      <c r="K345" s="11" t="n">
        <f aca="false">'Monthly Data'!C345/'Monthly Data'!$C$325*100</f>
        <v>117.248041214983</v>
      </c>
      <c r="L345" s="12" t="n">
        <f aca="false">IFERROR(INDEX('Segments Monthly'!$O:$O,MATCH($A345,'Segments Monthly'!$A:$A,0))/INDEX('Segments Monthly'!$O:$O,MATCH($A$325,'Segments Monthly'!$A:$A,0))*100,"")</f>
        <v>103.737779854631</v>
      </c>
    </row>
    <row r="346" customFormat="false" ht="15" hidden="false" customHeight="true" outlineLevel="0" collapsed="false">
      <c r="A346" s="7" t="n">
        <v>44440</v>
      </c>
      <c r="B346" s="8" t="n">
        <f aca="false">'Monthly Data'!B346</f>
        <v>82572</v>
      </c>
      <c r="C346" s="8" t="n">
        <v>12393</v>
      </c>
      <c r="D346" s="11" t="n">
        <v>97.0654</v>
      </c>
      <c r="E346" s="9" t="n">
        <v>0.76894</v>
      </c>
      <c r="F346" s="11" t="n">
        <f aca="false">B346/$B$325*100</f>
        <v>102.362829444871</v>
      </c>
      <c r="G346" s="11" t="n">
        <f aca="false">C346/$C$325*100</f>
        <v>97.1238244514107</v>
      </c>
      <c r="H346" s="11" t="n">
        <f aca="false">D346/$D$325*100</f>
        <v>98.0886609106196</v>
      </c>
      <c r="I346" s="8" t="n">
        <v>1023</v>
      </c>
      <c r="J346" s="11" t="n">
        <f aca="false">I346/$I$325*100</f>
        <v>98.0636503067485</v>
      </c>
      <c r="K346" s="11" t="n">
        <f aca="false">'Monthly Data'!C346/'Monthly Data'!$C$325*100</f>
        <v>120.854352259311</v>
      </c>
      <c r="L346" s="12" t="n">
        <f aca="false">IFERROR(INDEX('Segments Monthly'!$O:$O,MATCH($A346,'Segments Monthly'!$A:$A,0))/INDEX('Segments Monthly'!$O:$O,MATCH($A$325,'Segments Monthly'!$A:$A,0))*100,"")</f>
        <v>102.832251467805</v>
      </c>
    </row>
    <row r="347" customFormat="false" ht="15" hidden="false" customHeight="true" outlineLevel="0" collapsed="false">
      <c r="A347" s="7" t="n">
        <v>44470</v>
      </c>
      <c r="B347" s="8" t="n">
        <f aca="false">'Monthly Data'!B347</f>
        <v>86806</v>
      </c>
      <c r="C347" s="8" t="n">
        <v>12453</v>
      </c>
      <c r="D347" s="11" t="n">
        <v>98.4333</v>
      </c>
      <c r="E347" s="9" t="n">
        <v>0.779803</v>
      </c>
      <c r="F347" s="11" t="n">
        <f aca="false">B347/$B$325*100</f>
        <v>107.611633153993</v>
      </c>
      <c r="G347" s="11" t="n">
        <f aca="false">C347/$C$325*100</f>
        <v>97.5940438871473</v>
      </c>
      <c r="H347" s="11" t="n">
        <f aca="false">D347/$D$325*100</f>
        <v>99.4709812766783</v>
      </c>
      <c r="I347" s="8" t="n">
        <v>1025.3</v>
      </c>
      <c r="J347" s="11" t="n">
        <f aca="false">I347/$I$325*100</f>
        <v>98.2841257668712</v>
      </c>
      <c r="K347" s="11" t="n">
        <f aca="false">'Monthly Data'!C347/'Monthly Data'!$C$325*100</f>
        <v>190.179242245358</v>
      </c>
      <c r="L347" s="12" t="n">
        <f aca="false">IFERROR(INDEX('Segments Monthly'!$O:$O,MATCH($A347,'Segments Monthly'!$A:$A,0))/INDEX('Segments Monthly'!$O:$O,MATCH($A$325,'Segments Monthly'!$A:$A,0))*100,"")</f>
        <v>103.829572636128</v>
      </c>
    </row>
    <row r="348" customFormat="false" ht="15" hidden="false" customHeight="true" outlineLevel="0" collapsed="false">
      <c r="A348" s="7" t="n">
        <v>44501</v>
      </c>
      <c r="B348" s="8" t="n">
        <f aca="false">'Monthly Data'!B348</f>
        <v>93089</v>
      </c>
      <c r="C348" s="8" t="n">
        <v>12498</v>
      </c>
      <c r="D348" s="11" t="n">
        <v>99.0146</v>
      </c>
      <c r="E348" s="9" t="n">
        <v>0.78439</v>
      </c>
      <c r="F348" s="11" t="n">
        <f aca="false">B348/$B$325*100</f>
        <v>115.400540500335</v>
      </c>
      <c r="G348" s="11" t="n">
        <f aca="false">C348/$C$325*100</f>
        <v>97.9467084639498</v>
      </c>
      <c r="H348" s="11" t="n">
        <f aca="false">D348/$D$325*100</f>
        <v>100.05840932609</v>
      </c>
      <c r="I348" s="8" t="n">
        <v>1023.4</v>
      </c>
      <c r="J348" s="11" t="n">
        <f aca="false">I348/$I$325*100</f>
        <v>98.1019938650307</v>
      </c>
      <c r="K348" s="11" t="n">
        <f aca="false">'Monthly Data'!C348/'Monthly Data'!$C$325*100</f>
        <v>231.329827197596</v>
      </c>
      <c r="L348" s="12" t="n">
        <f aca="false">IFERROR(INDEX('Segments Monthly'!$O:$O,MATCH($A348,'Segments Monthly'!$A:$A,0))/INDEX('Segments Monthly'!$O:$O,MATCH($A$325,'Segments Monthly'!$A:$A,0))*100,"")</f>
        <v>104.863166758429</v>
      </c>
    </row>
    <row r="349" customFormat="false" ht="15" hidden="false" customHeight="true" outlineLevel="0" collapsed="false">
      <c r="A349" s="7" t="n">
        <v>44531</v>
      </c>
      <c r="B349" s="8" t="n">
        <f aca="false">'Monthly Data'!B349</f>
        <v>94158</v>
      </c>
      <c r="C349" s="8" t="n">
        <v>12537</v>
      </c>
      <c r="D349" s="11" t="n">
        <v>98.897</v>
      </c>
      <c r="E349" s="9" t="n">
        <v>0.783404</v>
      </c>
      <c r="F349" s="11" t="n">
        <f aca="false">B349/$B$325*100</f>
        <v>116.725758064116</v>
      </c>
      <c r="G349" s="11" t="n">
        <f aca="false">C349/$C$325*100</f>
        <v>98.2523510971787</v>
      </c>
      <c r="H349" s="11" t="n">
        <f aca="false">D349/$D$325*100</f>
        <v>99.9395695899625</v>
      </c>
      <c r="I349" s="8" t="n">
        <v>1026.2</v>
      </c>
      <c r="J349" s="11" t="n">
        <f aca="false">I349/$I$325*100</f>
        <v>98.3703987730061</v>
      </c>
      <c r="K349" s="11" t="n">
        <f aca="false">'Monthly Data'!C349/'Monthly Data'!$C$325*100</f>
        <v>236.030911237523</v>
      </c>
      <c r="L349" s="12" t="n">
        <f aca="false">IFERROR(INDEX('Segments Monthly'!$O:$O,MATCH($A349,'Segments Monthly'!$A:$A,0))/INDEX('Segments Monthly'!$O:$O,MATCH($A$325,'Segments Monthly'!$A:$A,0))*100,"")</f>
        <v>106.373213533883</v>
      </c>
    </row>
    <row r="350" customFormat="false" ht="15" hidden="false" customHeight="true" outlineLevel="0" collapsed="false">
      <c r="A350" s="7" t="n">
        <v>44562</v>
      </c>
      <c r="B350" s="8" t="n">
        <f aca="false">'Monthly Data'!B350</f>
        <v>97509</v>
      </c>
      <c r="C350" s="8" t="n">
        <v>12564</v>
      </c>
      <c r="D350" s="11" t="n">
        <v>97.9535</v>
      </c>
      <c r="E350" s="9" t="n">
        <v>0.77585</v>
      </c>
      <c r="F350" s="11" t="n">
        <f aca="false">B350/$B$325*100</f>
        <v>120.879924627476</v>
      </c>
      <c r="G350" s="11" t="n">
        <f aca="false">C350/$C$325*100</f>
        <v>98.4639498432602</v>
      </c>
      <c r="H350" s="11" t="n">
        <f aca="false">D350/$D$325*100</f>
        <v>98.9861232376148</v>
      </c>
      <c r="I350" s="8" t="n">
        <v>1028.6</v>
      </c>
      <c r="J350" s="11" t="n">
        <f aca="false">I350/$I$325*100</f>
        <v>98.6004601226994</v>
      </c>
      <c r="K350" s="11" t="n">
        <f aca="false">'Monthly Data'!C350/'Monthly Data'!$C$325*100</f>
        <v>281.453257486315</v>
      </c>
      <c r="L350" s="12" t="n">
        <f aca="false">IFERROR(INDEX('Segments Monthly'!$O:$O,MATCH($A350,'Segments Monthly'!$A:$A,0))/INDEX('Segments Monthly'!$O:$O,MATCH($A$325,'Segments Monthly'!$A:$A,0))*100,"")</f>
        <v>105.207852354272</v>
      </c>
    </row>
    <row r="351" customFormat="false" ht="15" hidden="false" customHeight="true" outlineLevel="0" collapsed="false">
      <c r="A351" s="7" t="n">
        <v>44593</v>
      </c>
      <c r="B351" s="8" t="n">
        <f aca="false">'Monthly Data'!B351</f>
        <v>99889</v>
      </c>
      <c r="C351" s="8" t="n">
        <v>12601</v>
      </c>
      <c r="D351" s="11" t="n">
        <v>98.5223</v>
      </c>
      <c r="E351" s="9" t="n">
        <v>0.780262</v>
      </c>
      <c r="F351" s="11" t="n">
        <f aca="false">B351/$B$325*100</f>
        <v>123.830362234399</v>
      </c>
      <c r="G351" s="11" t="n">
        <f aca="false">C351/$C$325*100</f>
        <v>98.7539184952978</v>
      </c>
      <c r="H351" s="11" t="n">
        <f aca="false">D351/$D$325*100</f>
        <v>99.5609195123529</v>
      </c>
      <c r="I351" s="8" t="n">
        <v>1030.9</v>
      </c>
      <c r="J351" s="11" t="n">
        <f aca="false">I351/$I$325*100</f>
        <v>98.8209355828221</v>
      </c>
      <c r="K351" s="11" t="n">
        <f aca="false">'Monthly Data'!C351/'Monthly Data'!$C$325*100</f>
        <v>294.064613072878</v>
      </c>
      <c r="L351" s="12" t="n">
        <f aca="false">IFERROR(INDEX('Segments Monthly'!$O:$O,MATCH($A351,'Segments Monthly'!$A:$A,0))/INDEX('Segments Monthly'!$O:$O,MATCH($A$325,'Segments Monthly'!$A:$A,0))*100,"")</f>
        <v>106.857161363752</v>
      </c>
    </row>
    <row r="352" customFormat="false" ht="15" hidden="false" customHeight="true" outlineLevel="0" collapsed="false">
      <c r="A352" s="7" t="n">
        <v>44621</v>
      </c>
      <c r="B352" s="8" t="n">
        <f aca="false">'Monthly Data'!B352</f>
        <v>103706</v>
      </c>
      <c r="C352" s="8" t="n">
        <v>12674</v>
      </c>
      <c r="D352" s="11" t="n">
        <v>98.9704</v>
      </c>
      <c r="E352" s="9" t="n">
        <v>0.783705</v>
      </c>
      <c r="F352" s="11" t="n">
        <f aca="false">B352/$B$325*100</f>
        <v>128.562219522475</v>
      </c>
      <c r="G352" s="11" t="n">
        <f aca="false">C352/$C$325*100</f>
        <v>99.3260188087774</v>
      </c>
      <c r="H352" s="11" t="n">
        <f aca="false">D352/$D$325*100</f>
        <v>100.013743370845</v>
      </c>
      <c r="I352" s="8" t="n">
        <v>1031.7</v>
      </c>
      <c r="J352" s="11" t="n">
        <f aca="false">I352/$I$325*100</f>
        <v>98.8976226993865</v>
      </c>
      <c r="K352" s="11" t="n">
        <f aca="false">'Monthly Data'!C352/'Monthly Data'!$C$325*100</f>
        <v>299.119888376087</v>
      </c>
      <c r="L352" s="12" t="n">
        <f aca="false">IFERROR(INDEX('Segments Monthly'!$O:$O,MATCH($A352,'Segments Monthly'!$A:$A,0))/INDEX('Segments Monthly'!$O:$O,MATCH($A$325,'Segments Monthly'!$A:$A,0))*100,"")</f>
        <v>107.127450390721</v>
      </c>
    </row>
    <row r="353" customFormat="false" ht="15" hidden="false" customHeight="true" outlineLevel="0" collapsed="false">
      <c r="A353" s="7" t="n">
        <v>44652</v>
      </c>
      <c r="B353" s="8" t="n">
        <f aca="false">'Monthly Data'!B353</f>
        <v>111085</v>
      </c>
      <c r="C353" s="8" t="n">
        <v>12726</v>
      </c>
      <c r="D353" s="11" t="n">
        <v>98.9204</v>
      </c>
      <c r="E353" s="9" t="n">
        <v>0.783191</v>
      </c>
      <c r="F353" s="11" t="n">
        <f aca="false">B353/$B$325*100</f>
        <v>137.709815783602</v>
      </c>
      <c r="G353" s="11" t="n">
        <f aca="false">C353/$C$325*100</f>
        <v>99.7335423197492</v>
      </c>
      <c r="H353" s="11" t="n">
        <f aca="false">D353/$D$325*100</f>
        <v>99.9632162721511</v>
      </c>
      <c r="I353" s="8" t="n">
        <v>1035.8</v>
      </c>
      <c r="J353" s="11" t="n">
        <f aca="false">I353/$I$325*100</f>
        <v>99.2906441717791</v>
      </c>
      <c r="K353" s="11" t="n">
        <f aca="false">'Monthly Data'!C353/'Monthly Data'!$C$325*100</f>
        <v>319.942041429645</v>
      </c>
      <c r="L353" s="12" t="n">
        <f aca="false">IFERROR(INDEX('Segments Monthly'!$O:$O,MATCH($A353,'Segments Monthly'!$A:$A,0))/INDEX('Segments Monthly'!$O:$O,MATCH($A$325,'Segments Monthly'!$A:$A,0))*100,"")</f>
        <v>107.495176714984</v>
      </c>
    </row>
    <row r="354" customFormat="false" ht="15" hidden="false" customHeight="true" outlineLevel="0" collapsed="false">
      <c r="A354" s="7" t="n">
        <v>44682</v>
      </c>
      <c r="B354" s="8" t="n">
        <f aca="false">'Monthly Data'!B354</f>
        <v>115492</v>
      </c>
      <c r="C354" s="8" t="n">
        <v>12735</v>
      </c>
      <c r="D354" s="11" t="n">
        <v>98.4799</v>
      </c>
      <c r="E354" s="9" t="n">
        <v>0.779575</v>
      </c>
      <c r="F354" s="11" t="n">
        <f aca="false">B354/$B$325*100</f>
        <v>143.173084075075</v>
      </c>
      <c r="G354" s="11" t="n">
        <f aca="false">C354/$C$325*100</f>
        <v>99.8040752351097</v>
      </c>
      <c r="H354" s="11" t="n">
        <f aca="false">D354/$D$325*100</f>
        <v>99.5180725326607</v>
      </c>
      <c r="I354" s="8" t="n">
        <v>1041.4</v>
      </c>
      <c r="J354" s="11" t="n">
        <f aca="false">I354/$I$325*100</f>
        <v>99.8274539877301</v>
      </c>
      <c r="K354" s="11" t="n">
        <f aca="false">'Monthly Data'!C354/'Monthly Data'!$C$325*100</f>
        <v>363.571965224858</v>
      </c>
      <c r="L354" s="12" t="n">
        <f aca="false">IFERROR(INDEX('Segments Monthly'!$O:$O,MATCH($A354,'Segments Monthly'!$A:$A,0))/INDEX('Segments Monthly'!$O:$O,MATCH($A$325,'Segments Monthly'!$A:$A,0))*100,"")</f>
        <v>108.094790852183</v>
      </c>
    </row>
    <row r="355" customFormat="false" ht="15" hidden="false" customHeight="true" outlineLevel="0" collapsed="false">
      <c r="A355" s="7" t="n">
        <v>44713</v>
      </c>
      <c r="B355" s="8" t="n">
        <f aca="false">'Monthly Data'!B355</f>
        <v>116021</v>
      </c>
      <c r="C355" s="8" t="n">
        <v>12767</v>
      </c>
      <c r="D355" s="11" t="n">
        <v>97.9383</v>
      </c>
      <c r="E355" s="9" t="n">
        <v>0.77515</v>
      </c>
      <c r="F355" s="11" t="n">
        <f aca="false">B355/$B$325*100</f>
        <v>143.828874618799</v>
      </c>
      <c r="G355" s="11" t="n">
        <f aca="false">C355/$C$325*100</f>
        <v>100.054858934169</v>
      </c>
      <c r="H355" s="11" t="n">
        <f aca="false">D355/$D$325*100</f>
        <v>98.970762999612</v>
      </c>
      <c r="I355" s="8" t="n">
        <v>1042.5</v>
      </c>
      <c r="J355" s="11" t="n">
        <f aca="false">I355/$I$325*100</f>
        <v>99.9328987730061</v>
      </c>
      <c r="K355" s="11" t="n">
        <f aca="false">'Monthly Data'!C355/'Monthly Data'!$C$325*100</f>
        <v>360.7384351186</v>
      </c>
      <c r="L355" s="12" t="n">
        <f aca="false">IFERROR(INDEX('Segments Monthly'!$O:$O,MATCH($A355,'Segments Monthly'!$A:$A,0))/INDEX('Segments Monthly'!$O:$O,MATCH($A$325,'Segments Monthly'!$A:$A,0))*100,"")</f>
        <v>109.005223490439</v>
      </c>
    </row>
    <row r="356" customFormat="false" ht="15" hidden="false" customHeight="true" outlineLevel="0" collapsed="false">
      <c r="A356" s="7" t="n">
        <v>44743</v>
      </c>
      <c r="B356" s="8" t="n">
        <f aca="false">'Monthly Data'!B356</f>
        <v>126354</v>
      </c>
      <c r="C356" s="8" t="n">
        <v>12800</v>
      </c>
      <c r="D356" s="11" t="n">
        <v>98.0214</v>
      </c>
      <c r="E356" s="9" t="n">
        <v>0.775659</v>
      </c>
      <c r="F356" s="11" t="n">
        <f aca="false">B356/$B$325*100</f>
        <v>156.638484615575</v>
      </c>
      <c r="G356" s="11" t="n">
        <f aca="false">C356/$C$325*100</f>
        <v>100.313479623824</v>
      </c>
      <c r="H356" s="11" t="n">
        <f aca="false">D356/$D$325*100</f>
        <v>99.0547390376407</v>
      </c>
      <c r="I356" s="8" t="n">
        <v>1045.7</v>
      </c>
      <c r="J356" s="11" t="n">
        <f aca="false">I356/$I$325*100</f>
        <v>100.239647239264</v>
      </c>
      <c r="K356" s="11" t="n">
        <f aca="false">'Monthly Data'!C356/'Monthly Data'!$C$325*100</f>
        <v>456.262745518944</v>
      </c>
      <c r="L356" s="12" t="n">
        <f aca="false">IFERROR(INDEX('Segments Monthly'!$O:$O,MATCH($A356,'Segments Monthly'!$A:$A,0))/INDEX('Segments Monthly'!$O:$O,MATCH($A$325,'Segments Monthly'!$A:$A,0))*100,"")</f>
        <v>108.219340331916</v>
      </c>
    </row>
    <row r="357" customFormat="false" ht="15" hidden="false" customHeight="true" outlineLevel="0" collapsed="false">
      <c r="A357" s="7" t="n">
        <v>44774</v>
      </c>
      <c r="B357" s="8" t="n">
        <f aca="false">'Monthly Data'!B357</f>
        <v>127534</v>
      </c>
      <c r="C357" s="8" t="n">
        <v>12832</v>
      </c>
      <c r="D357" s="11" t="n">
        <v>98.0019</v>
      </c>
      <c r="E357" s="9" t="n">
        <v>0.775335</v>
      </c>
      <c r="F357" s="11" t="n">
        <f aca="false">B357/$B$325*100</f>
        <v>158.101306622369</v>
      </c>
      <c r="G357" s="11" t="n">
        <f aca="false">C357/$C$325*100</f>
        <v>100.564263322884</v>
      </c>
      <c r="H357" s="11" t="n">
        <f aca="false">D357/$D$325*100</f>
        <v>99.0350334691502</v>
      </c>
      <c r="I357" s="8" t="n">
        <v>1052.9</v>
      </c>
      <c r="J357" s="11" t="n">
        <f aca="false">I357/$I$325*100</f>
        <v>100.929831288344</v>
      </c>
      <c r="K357" s="11" t="n">
        <f aca="false">'Monthly Data'!C357/'Monthly Data'!$C$325*100</f>
        <v>483.653536546099</v>
      </c>
      <c r="L357" s="12" t="n">
        <f aca="false">IFERROR(INDEX('Segments Monthly'!$O:$O,MATCH($A357,'Segments Monthly'!$A:$A,0))/INDEX('Segments Monthly'!$O:$O,MATCH($A$325,'Segments Monthly'!$A:$A,0))*100,"")</f>
        <v>109.676273139045</v>
      </c>
    </row>
    <row r="358" customFormat="false" ht="15" hidden="false" customHeight="true" outlineLevel="0" collapsed="false">
      <c r="A358" s="7" t="n">
        <v>44805</v>
      </c>
      <c r="B358" s="8" t="n">
        <f aca="false">'Monthly Data'!B358</f>
        <v>138747</v>
      </c>
      <c r="C358" s="8" t="n">
        <v>12849</v>
      </c>
      <c r="D358" s="11" t="n">
        <v>97.9936</v>
      </c>
      <c r="E358" s="9" t="n">
        <v>0.775079</v>
      </c>
      <c r="F358" s="11" t="n">
        <f aca="false">B358/$B$325*100</f>
        <v>172.001834725907</v>
      </c>
      <c r="G358" s="11" t="n">
        <f aca="false">C358/$C$325*100</f>
        <v>100.697492163009</v>
      </c>
      <c r="H358" s="11" t="n">
        <f aca="false">D358/$D$325*100</f>
        <v>99.0266459707671</v>
      </c>
      <c r="I358" s="8" t="n">
        <v>1053.3</v>
      </c>
      <c r="J358" s="11" t="n">
        <f aca="false">I358/$I$325*100</f>
        <v>100.968174846626</v>
      </c>
      <c r="K358" s="11" t="n">
        <f aca="false">'Monthly Data'!C358/'Monthly Data'!$C$325*100</f>
        <v>558.752817430504</v>
      </c>
      <c r="L358" s="12" t="n">
        <f aca="false">IFERROR(INDEX('Segments Monthly'!$O:$O,MATCH($A358,'Segments Monthly'!$A:$A,0))/INDEX('Segments Monthly'!$O:$O,MATCH($A$325,'Segments Monthly'!$A:$A,0))*100,"")</f>
        <v>110.195290993296</v>
      </c>
    </row>
    <row r="359" customFormat="false" ht="15" hidden="false" customHeight="true" outlineLevel="0" collapsed="false">
      <c r="A359" s="7" t="n">
        <v>44835</v>
      </c>
      <c r="B359" s="8" t="n">
        <f aca="false">'Monthly Data'!B359</f>
        <v>140746</v>
      </c>
      <c r="C359" s="8" t="n">
        <v>12883</v>
      </c>
      <c r="D359" s="11" t="n">
        <v>98.239</v>
      </c>
      <c r="E359" s="9" t="n">
        <v>0.776805</v>
      </c>
      <c r="F359" s="11" t="n">
        <f aca="false">B359/$B$325*100</f>
        <v>174.479954379788</v>
      </c>
      <c r="G359" s="11" t="n">
        <f aca="false">C359/$C$325*100</f>
        <v>100.96394984326</v>
      </c>
      <c r="H359" s="11" t="n">
        <f aca="false">D359/$D$325*100</f>
        <v>99.2746329711551</v>
      </c>
      <c r="I359" s="8" t="n">
        <v>1056.4</v>
      </c>
      <c r="J359" s="11" t="n">
        <f aca="false">I359/$I$325*100</f>
        <v>101.265337423313</v>
      </c>
      <c r="K359" s="11" t="n">
        <f aca="false">'Monthly Data'!C359/'Monthly Data'!$C$325*100</f>
        <v>631.362026403349</v>
      </c>
      <c r="L359" s="12" t="n">
        <f aca="false">IFERROR(INDEX('Segments Monthly'!$O:$O,MATCH($A359,'Segments Monthly'!$A:$A,0))/INDEX('Segments Monthly'!$O:$O,MATCH($A$325,'Segments Monthly'!$A:$A,0))*100,"")</f>
        <v>109.681825121797</v>
      </c>
    </row>
    <row r="360" customFormat="false" ht="15" hidden="false" customHeight="true" outlineLevel="0" collapsed="false">
      <c r="A360" s="7" t="n">
        <v>44866</v>
      </c>
      <c r="B360" s="8" t="n">
        <f aca="false">'Monthly Data'!B360</f>
        <v>152488</v>
      </c>
      <c r="C360" s="8" t="n">
        <v>12896</v>
      </c>
      <c r="D360" s="11" t="n">
        <v>97.4555</v>
      </c>
      <c r="E360" s="9" t="n">
        <v>0.770373</v>
      </c>
      <c r="F360" s="11" t="n">
        <f aca="false">B360/$B$325*100</f>
        <v>189.03627302705</v>
      </c>
      <c r="G360" s="11" t="n">
        <f aca="false">C360/$C$325*100</f>
        <v>101.065830721003</v>
      </c>
      <c r="H360" s="11" t="n">
        <f aca="false">D360/$D$325*100</f>
        <v>98.4828733346268</v>
      </c>
      <c r="I360" s="8" t="n">
        <v>1058.6</v>
      </c>
      <c r="J360" s="11" t="n">
        <f aca="false">I360/$I$325*100</f>
        <v>101.476226993865</v>
      </c>
      <c r="K360" s="11" t="n">
        <f aca="false">'Monthly Data'!C360/'Monthly Data'!$C$325*100</f>
        <v>656.198347107438</v>
      </c>
      <c r="L360" s="12" t="n">
        <f aca="false">IFERROR(INDEX('Segments Monthly'!$O:$O,MATCH($A360,'Segments Monthly'!$A:$A,0))/INDEX('Segments Monthly'!$O:$O,MATCH($A$325,'Segments Monthly'!$A:$A,0))*100,"")</f>
        <v>109.587719014153</v>
      </c>
    </row>
    <row r="361" customFormat="false" ht="15" hidden="false" customHeight="true" outlineLevel="0" collapsed="false">
      <c r="A361" s="7" t="n">
        <v>44896</v>
      </c>
      <c r="B361" s="8" t="n">
        <f aca="false">'Monthly Data'!B361</f>
        <v>158606</v>
      </c>
      <c r="C361" s="8" t="n">
        <v>12895</v>
      </c>
      <c r="D361" s="11" t="n">
        <v>95.7545</v>
      </c>
      <c r="E361" s="9" t="n">
        <v>0.756673</v>
      </c>
      <c r="F361" s="11" t="n">
        <f aca="false">B361/$B$325*100</f>
        <v>196.620633228374</v>
      </c>
      <c r="G361" s="11" t="n">
        <f aca="false">C361/$C$325*100</f>
        <v>101.057993730408</v>
      </c>
      <c r="H361" s="11" t="n">
        <f aca="false">D361/$D$325*100</f>
        <v>96.7639414370715</v>
      </c>
      <c r="I361" s="8" t="n">
        <v>1060.2</v>
      </c>
      <c r="J361" s="11" t="n">
        <f aca="false">I361/$I$325*100</f>
        <v>101.629601226994</v>
      </c>
      <c r="K361" s="11" t="n">
        <f aca="false">'Monthly Data'!C361/'Monthly Data'!$C$325*100</f>
        <v>748.717398304175</v>
      </c>
      <c r="L361" s="12" t="n">
        <f aca="false">IFERROR(INDEX('Segments Monthly'!$O:$O,MATCH($A361,'Segments Monthly'!$A:$A,0))/INDEX('Segments Monthly'!$O:$O,MATCH($A$325,'Segments Monthly'!$A:$A,0))*100,"")</f>
        <v>107.509611870139</v>
      </c>
    </row>
    <row r="362" customFormat="false" ht="15" hidden="false" customHeight="true" outlineLevel="0" collapsed="false">
      <c r="A362" s="7" t="n">
        <v>44927</v>
      </c>
      <c r="B362" s="8" t="n">
        <f aca="false">'Monthly Data'!B362</f>
        <v>171641</v>
      </c>
      <c r="C362" s="8" t="n">
        <v>12903</v>
      </c>
      <c r="D362" s="11" t="n">
        <v>97.4332</v>
      </c>
      <c r="E362" s="9" t="n">
        <v>0.769659</v>
      </c>
      <c r="F362" s="11" t="n">
        <f aca="false">B362/$B$325*100</f>
        <v>212.779857684774</v>
      </c>
      <c r="G362" s="11" t="n">
        <f aca="false">C362/$C$325*100</f>
        <v>101.120689655172</v>
      </c>
      <c r="H362" s="11" t="n">
        <f aca="false">D362/$D$325*100</f>
        <v>98.4603382486095</v>
      </c>
      <c r="I362" s="8" t="n">
        <v>1060.7</v>
      </c>
      <c r="J362" s="11" t="n">
        <f aca="false">I362/$I$325*100</f>
        <v>101.677530674847</v>
      </c>
      <c r="K362" s="11" t="n">
        <f aca="false">'Monthly Data'!C362/'Monthly Data'!$C$325*100</f>
        <v>842.041429644735</v>
      </c>
      <c r="L362" s="12" t="n">
        <f aca="false">IFERROR(INDEX('Segments Monthly'!$O:$O,MATCH($A362,'Segments Monthly'!$A:$A,0))/INDEX('Segments Monthly'!$O:$O,MATCH($A$325,'Segments Monthly'!$A:$A,0))*100,"")</f>
        <v>107.504522552617</v>
      </c>
    </row>
    <row r="363" customFormat="false" ht="15" hidden="false" customHeight="true" outlineLevel="0" collapsed="false">
      <c r="A363" s="7" t="n">
        <v>44958</v>
      </c>
      <c r="B363" s="8" t="n">
        <f aca="false">'Monthly Data'!B363</f>
        <v>178626</v>
      </c>
      <c r="C363" s="8" t="n">
        <v>12898</v>
      </c>
      <c r="D363" s="11" t="n">
        <v>97.4821</v>
      </c>
      <c r="E363" s="9" t="n">
        <v>0.769753</v>
      </c>
      <c r="F363" s="11" t="n">
        <f aca="false">B363/$B$325*100</f>
        <v>221.439020157191</v>
      </c>
      <c r="G363" s="11" t="n">
        <f aca="false">C363/$C$325*100</f>
        <v>101.081504702194</v>
      </c>
      <c r="H363" s="11" t="n">
        <f aca="false">D363/$D$325*100</f>
        <v>98.5097537511318</v>
      </c>
      <c r="I363" s="8" t="n">
        <v>1063.2</v>
      </c>
      <c r="J363" s="11" t="n">
        <f aca="false">I363/$I$325*100</f>
        <v>101.91717791411</v>
      </c>
      <c r="K363" s="11" t="n">
        <f aca="false">'Monthly Data'!C363/'Monthly Data'!$C$325*100</f>
        <v>891.714071052914</v>
      </c>
      <c r="L363" s="12" t="n">
        <f aca="false">IFERROR(INDEX('Segments Monthly'!$O:$O,MATCH($A363,'Segments Monthly'!$A:$A,0))/INDEX('Segments Monthly'!$O:$O,MATCH($A$325,'Segments Monthly'!$A:$A,0))*100,"")</f>
        <v>108.411253869038</v>
      </c>
    </row>
    <row r="364" customFormat="false" ht="15" hidden="false" customHeight="true" outlineLevel="0" collapsed="false">
      <c r="A364" s="7" t="n">
        <v>44986</v>
      </c>
      <c r="B364" s="8" t="n">
        <f aca="false">'Monthly Data'!B364</f>
        <v>186920</v>
      </c>
      <c r="C364" s="8" t="n">
        <v>12888</v>
      </c>
      <c r="D364" s="11" t="n">
        <v>96.8552</v>
      </c>
      <c r="E364" s="9" t="n">
        <v>0.764495</v>
      </c>
      <c r="F364" s="11" t="n">
        <f aca="false">B364/$B$325*100</f>
        <v>231.720923313416</v>
      </c>
      <c r="G364" s="11" t="n">
        <f aca="false">C364/$C$325*100</f>
        <v>101.003134796238</v>
      </c>
      <c r="H364" s="11" t="n">
        <f aca="false">D364/$D$325*100</f>
        <v>97.8762449877118</v>
      </c>
      <c r="I364" s="8" t="n">
        <v>1059.3</v>
      </c>
      <c r="J364" s="11" t="n">
        <f aca="false">I364/$I$325*100</f>
        <v>101.543328220859</v>
      </c>
      <c r="K364" s="11" t="n">
        <f aca="false">'Monthly Data'!C364/'Monthly Data'!$C$325*100</f>
        <v>965.858108833315</v>
      </c>
      <c r="L364" s="12" t="n">
        <f aca="false">IFERROR(INDEX('Segments Monthly'!$O:$O,MATCH($A364,'Segments Monthly'!$A:$A,0))/INDEX('Segments Monthly'!$O:$O,MATCH($A$325,'Segments Monthly'!$A:$A,0))*100,"")</f>
        <v>107.93646681071</v>
      </c>
    </row>
    <row r="365" customFormat="false" ht="15" hidden="false" customHeight="true" outlineLevel="0" collapsed="false">
      <c r="A365" s="7" t="n">
        <v>45017</v>
      </c>
      <c r="B365" s="8" t="n">
        <f aca="false">'Monthly Data'!B365</f>
        <v>198793</v>
      </c>
      <c r="C365" s="8" t="n">
        <v>12884</v>
      </c>
      <c r="D365" s="11" t="n">
        <v>97.7738</v>
      </c>
      <c r="E365" s="9" t="n">
        <v>0.771414</v>
      </c>
      <c r="F365" s="11" t="n">
        <f aca="false">B365/$B$325*100</f>
        <v>246.439639997025</v>
      </c>
      <c r="G365" s="11" t="n">
        <f aca="false">C365/$C$325*100</f>
        <v>100.971786833856</v>
      </c>
      <c r="H365" s="11" t="n">
        <f aca="false">D365/$D$325*100</f>
        <v>98.8045288449101</v>
      </c>
      <c r="I365" s="8" t="n">
        <v>1060.1</v>
      </c>
      <c r="J365" s="11" t="n">
        <f aca="false">I365/$I$325*100</f>
        <v>101.620015337423</v>
      </c>
      <c r="K365" s="11" t="n">
        <f aca="false">'Monthly Data'!C365/'Monthly Data'!$C$325*100</f>
        <v>1067.53246753247</v>
      </c>
      <c r="L365" s="12" t="n">
        <f aca="false">IFERROR(INDEX('Segments Monthly'!$O:$O,MATCH($A365,'Segments Monthly'!$A:$A,0))/INDEX('Segments Monthly'!$O:$O,MATCH($A$325,'Segments Monthly'!$A:$A,0))*100,"")</f>
        <v>108.707822281032</v>
      </c>
    </row>
    <row r="366" customFormat="false" ht="15" hidden="false" customHeight="true" outlineLevel="0" collapsed="false">
      <c r="A366" s="7" t="n">
        <v>45047</v>
      </c>
      <c r="B366" s="8" t="n">
        <f aca="false">'Monthly Data'!B366</f>
        <v>197205</v>
      </c>
      <c r="C366" s="8" t="n">
        <v>12869</v>
      </c>
      <c r="D366" s="11" t="n">
        <v>97.5956</v>
      </c>
      <c r="E366" s="9" t="n">
        <v>0.769659</v>
      </c>
      <c r="F366" s="11" t="n">
        <f aca="false">B366/$B$325*100</f>
        <v>244.471028686187</v>
      </c>
      <c r="G366" s="11" t="n">
        <f aca="false">C366/$C$325*100</f>
        <v>100.854231974922</v>
      </c>
      <c r="H366" s="11" t="n">
        <f aca="false">D366/$D$325*100</f>
        <v>98.6244502651662</v>
      </c>
      <c r="I366" s="8" t="n">
        <v>1057.7</v>
      </c>
      <c r="J366" s="11" t="n">
        <f aca="false">I366/$I$325*100</f>
        <v>101.38995398773</v>
      </c>
      <c r="K366" s="11" t="n">
        <f aca="false">'Monthly Data'!C366/'Monthly Data'!$C$325*100</f>
        <v>1045.87313512933</v>
      </c>
      <c r="L366" s="12" t="n">
        <f aca="false">IFERROR(INDEX('Segments Monthly'!$O:$O,MATCH($A366,'Segments Monthly'!$A:$A,0))/INDEX('Segments Monthly'!$O:$O,MATCH($A$325,'Segments Monthly'!$A:$A,0))*100,"")</f>
        <v>108.259314607729</v>
      </c>
    </row>
    <row r="367" customFormat="false" ht="15" hidden="false" customHeight="true" outlineLevel="0" collapsed="false">
      <c r="A367" s="7" t="n">
        <v>45078</v>
      </c>
      <c r="B367" s="8" t="n">
        <f aca="false">'Monthly Data'!B367</f>
        <v>200404</v>
      </c>
      <c r="C367" s="8" t="n">
        <v>12875</v>
      </c>
      <c r="D367" s="11" t="n">
        <v>96.9217</v>
      </c>
      <c r="E367" s="9" t="n">
        <v>0.76398</v>
      </c>
      <c r="F367" s="11" t="n">
        <f aca="false">B367/$B$325*100</f>
        <v>248.436763940198</v>
      </c>
      <c r="G367" s="11" t="n">
        <f aca="false">C367/$C$325*100</f>
        <v>100.901253918495</v>
      </c>
      <c r="H367" s="11" t="n">
        <f aca="false">D367/$D$325*100</f>
        <v>97.9434460289743</v>
      </c>
      <c r="I367" s="8" t="n">
        <v>1057</v>
      </c>
      <c r="J367" s="11" t="n">
        <f aca="false">I367/$I$325*100</f>
        <v>101.322852760736</v>
      </c>
      <c r="K367" s="11" t="n">
        <f aca="false">'Monthly Data'!C367/'Monthly Data'!$C$325*100</f>
        <v>1065.42878608994</v>
      </c>
      <c r="L367" s="12" t="n">
        <f aca="false">IFERROR(INDEX('Segments Monthly'!$O:$O,MATCH($A367,'Segments Monthly'!$A:$A,0))/INDEX('Segments Monthly'!$O:$O,MATCH($A$325,'Segments Monthly'!$A:$A,0))*100,"")</f>
        <v>108.460296383346</v>
      </c>
    </row>
    <row r="368" customFormat="false" ht="15" hidden="false" customHeight="true" outlineLevel="0" collapsed="false">
      <c r="A368" s="7" t="n">
        <v>45108</v>
      </c>
      <c r="B368" s="8" t="n">
        <f aca="false">'Monthly Data'!B368</f>
        <v>201682</v>
      </c>
      <c r="C368" s="8" t="n">
        <v>12862</v>
      </c>
      <c r="D368" s="11" t="n">
        <v>97.3075</v>
      </c>
      <c r="E368" s="9" t="n">
        <v>0.76664</v>
      </c>
      <c r="F368" s="11" t="n">
        <f aca="false">B368/$B$325*100</f>
        <v>250.021074554335</v>
      </c>
      <c r="G368" s="11" t="n">
        <f aca="false">C368/$C$325*100</f>
        <v>100.799373040752</v>
      </c>
      <c r="H368" s="11" t="n">
        <f aca="false">D368/$D$325*100</f>
        <v>98.3333131224939</v>
      </c>
      <c r="I368" s="8" t="n">
        <v>1055.7</v>
      </c>
      <c r="J368" s="11" t="n">
        <f aca="false">I368/$I$325*100</f>
        <v>101.198236196319</v>
      </c>
      <c r="K368" s="11" t="n">
        <f aca="false">'Monthly Data'!C368/'Monthly Data'!$C$325*100</f>
        <v>1051.56166147902</v>
      </c>
      <c r="L368" s="12" t="n">
        <f aca="false">IFERROR(INDEX('Segments Monthly'!$O:$O,MATCH($A368,'Segments Monthly'!$A:$A,0))/INDEX('Segments Monthly'!$O:$O,MATCH($A$325,'Segments Monthly'!$A:$A,0))*100,"")</f>
        <v>108.497587200829</v>
      </c>
    </row>
    <row r="369" customFormat="false" ht="15" hidden="false" customHeight="true" outlineLevel="0" collapsed="false">
      <c r="A369" s="7" t="n">
        <v>45139</v>
      </c>
      <c r="B369" s="8" t="n">
        <f aca="false">'Monthly Data'!B369</f>
        <v>206082</v>
      </c>
      <c r="C369" s="8" t="n">
        <v>12861</v>
      </c>
      <c r="D369" s="11" t="n">
        <v>97.2654</v>
      </c>
      <c r="E369" s="9" t="n">
        <v>0.765909</v>
      </c>
      <c r="F369" s="11" t="n">
        <f aca="false">B369/$B$325*100</f>
        <v>255.475665088141</v>
      </c>
      <c r="G369" s="11" t="n">
        <f aca="false">C369/$C$325*100</f>
        <v>100.791536050157</v>
      </c>
      <c r="H369" s="11" t="n">
        <f aca="false">D369/$D$325*100</f>
        <v>98.2907693053939</v>
      </c>
      <c r="I369" s="8" t="n">
        <v>1052</v>
      </c>
      <c r="J369" s="11" t="n">
        <f aca="false">I369/$I$325*100</f>
        <v>100.843558282209</v>
      </c>
      <c r="K369" s="11" t="n">
        <f aca="false">'Monthly Data'!C369/'Monthly Data'!$C$325*100</f>
        <v>1082.51583127616</v>
      </c>
      <c r="L369" s="12" t="n">
        <f aca="false">IFERROR(INDEX('Segments Monthly'!$O:$O,MATCH($A369,'Segments Monthly'!$A:$A,0))/INDEX('Segments Monthly'!$O:$O,MATCH($A$325,'Segments Monthly'!$A:$A,0))*100,"")</f>
        <v>107.87807845877</v>
      </c>
    </row>
    <row r="370" customFormat="false" ht="15" hidden="false" customHeight="true" outlineLevel="0" collapsed="false">
      <c r="A370" s="7" t="n">
        <v>45170</v>
      </c>
      <c r="B370" s="8" t="n">
        <f aca="false">'Monthly Data'!B370</f>
        <v>204657</v>
      </c>
      <c r="C370" s="8" t="n">
        <v>12872</v>
      </c>
      <c r="D370" s="11" t="n">
        <v>97.3037</v>
      </c>
      <c r="E370" s="9" t="n">
        <v>0.765797</v>
      </c>
      <c r="F370" s="11" t="n">
        <f aca="false">B370/$B$325*100</f>
        <v>253.709121562988</v>
      </c>
      <c r="G370" s="11" t="n">
        <f aca="false">C370/$C$325*100</f>
        <v>100.877742946708</v>
      </c>
      <c r="H370" s="11" t="n">
        <f aca="false">D370/$D$325*100</f>
        <v>98.3294730629932</v>
      </c>
      <c r="I370" s="8" t="n">
        <v>1047.5</v>
      </c>
      <c r="J370" s="11" t="n">
        <f aca="false">I370/$I$325*100</f>
        <v>100.412193251534</v>
      </c>
      <c r="K370" s="11" t="n">
        <f aca="false">'Monthly Data'!C370/'Monthly Data'!$C$325*100</f>
        <v>1077.11709777826</v>
      </c>
      <c r="L370" s="12" t="n">
        <f aca="false">IFERROR(INDEX('Segments Monthly'!$O:$O,MATCH($A370,'Segments Monthly'!$A:$A,0))/INDEX('Segments Monthly'!$O:$O,MATCH($A$325,'Segments Monthly'!$A:$A,0))*100,"")</f>
        <v>106.477405743526</v>
      </c>
    </row>
    <row r="371" customFormat="false" ht="15" hidden="false" customHeight="true" outlineLevel="0" collapsed="false">
      <c r="A371" s="7" t="n">
        <v>45200</v>
      </c>
      <c r="B371" s="8" t="n">
        <f aca="false">'Monthly Data'!B371</f>
        <v>218447</v>
      </c>
      <c r="C371" s="8" t="n">
        <v>12837</v>
      </c>
      <c r="D371" s="11" t="n">
        <v>96.786</v>
      </c>
      <c r="E371" s="9" t="n">
        <v>0.761299</v>
      </c>
      <c r="F371" s="11" t="n">
        <f aca="false">B371/$B$325*100</f>
        <v>270.804304167803</v>
      </c>
      <c r="G371" s="11" t="n">
        <f aca="false">C371/$C$325*100</f>
        <v>100.603448275862</v>
      </c>
      <c r="H371" s="11" t="n">
        <f aca="false">D371/$D$325*100</f>
        <v>97.8063154831199</v>
      </c>
      <c r="I371" s="8" t="n">
        <v>1042.9</v>
      </c>
      <c r="J371" s="11" t="n">
        <f aca="false">I371/$I$325*100</f>
        <v>99.9712423312884</v>
      </c>
      <c r="K371" s="11" t="n">
        <f aca="false">'Monthly Data'!C371/'Monthly Data'!$C$325*100</f>
        <v>1208.44692497585</v>
      </c>
      <c r="L371" s="12" t="n">
        <f aca="false">IFERROR(INDEX('Segments Monthly'!$O:$O,MATCH($A371,'Segments Monthly'!$A:$A,0))/INDEX('Segments Monthly'!$O:$O,MATCH($A$325,'Segments Monthly'!$A:$A,0))*100,"")</f>
        <v>107.592243880096</v>
      </c>
    </row>
    <row r="372" customFormat="false" ht="15" hidden="false" customHeight="true" outlineLevel="0" collapsed="false">
      <c r="A372" s="7" t="n">
        <v>45231</v>
      </c>
      <c r="B372" s="8" t="n">
        <f aca="false">'Monthly Data'!B372</f>
        <v>226521</v>
      </c>
      <c r="C372" s="8" t="n">
        <v>12859</v>
      </c>
      <c r="D372" s="11" t="n">
        <v>97.2483</v>
      </c>
      <c r="E372" s="9" t="n">
        <v>0.764498</v>
      </c>
      <c r="F372" s="11" t="n">
        <f aca="false">B372/$B$325*100</f>
        <v>280.813477797337</v>
      </c>
      <c r="G372" s="11" t="n">
        <f aca="false">C372/$C$325*100</f>
        <v>100.775862068966</v>
      </c>
      <c r="H372" s="11" t="n">
        <f aca="false">D372/$D$325*100</f>
        <v>98.2734890376407</v>
      </c>
      <c r="I372" s="8" t="n">
        <v>1042.4</v>
      </c>
      <c r="J372" s="11" t="n">
        <f aca="false">I372/$I$325*100</f>
        <v>99.9233128834356</v>
      </c>
      <c r="K372" s="11" t="n">
        <f aca="false">'Monthly Data'!C372/'Monthly Data'!$C$325*100</f>
        <v>1298.74423097564</v>
      </c>
      <c r="L372" s="12" t="n">
        <f aca="false">IFERROR(INDEX('Segments Monthly'!$O:$O,MATCH($A372,'Segments Monthly'!$A:$A,0))/INDEX('Segments Monthly'!$O:$O,MATCH($A$325,'Segments Monthly'!$A:$A,0))*100,"")</f>
        <v>107.871786211651</v>
      </c>
    </row>
    <row r="373" customFormat="false" ht="15" hidden="false" customHeight="true" outlineLevel="0" collapsed="false">
      <c r="A373" s="7" t="n">
        <v>45261</v>
      </c>
      <c r="B373" s="8" t="n">
        <f aca="false">'Monthly Data'!B373</f>
        <v>229932</v>
      </c>
      <c r="C373" s="8" t="n">
        <v>12872</v>
      </c>
      <c r="D373" s="11" t="n">
        <v>97.2445</v>
      </c>
      <c r="E373" s="9" t="n">
        <v>0.764022</v>
      </c>
      <c r="F373" s="11" t="n">
        <f aca="false">B373/$B$325*100</f>
        <v>285.042025140704</v>
      </c>
      <c r="G373" s="11" t="n">
        <f aca="false">C373/$C$325*100</f>
        <v>100.877742946708</v>
      </c>
      <c r="H373" s="11" t="n">
        <f aca="false">D373/$D$325*100</f>
        <v>98.26964897814</v>
      </c>
      <c r="I373" s="8" t="n">
        <v>1043</v>
      </c>
      <c r="J373" s="11" t="n">
        <f aca="false">I373/$I$325*100</f>
        <v>99.9808282208589</v>
      </c>
      <c r="K373" s="11" t="n">
        <f aca="false">'Monthly Data'!C373/'Monthly Data'!$C$325*100</f>
        <v>1296.98400772781</v>
      </c>
      <c r="L373" s="12" t="n">
        <f aca="false">IFERROR(INDEX('Segments Monthly'!$O:$O,MATCH($A373,'Segments Monthly'!$A:$A,0))/INDEX('Segments Monthly'!$O:$O,MATCH($A$325,'Segments Monthly'!$A:$A,0))*100,"")</f>
        <v>107.343977718043</v>
      </c>
    </row>
    <row r="374" customFormat="false" ht="15" hidden="false" customHeight="true" outlineLevel="0" collapsed="false">
      <c r="A374" s="7" t="n">
        <v>45292</v>
      </c>
      <c r="B374" s="8" t="n">
        <f aca="false">'Monthly Data'!B374</f>
        <v>233135</v>
      </c>
      <c r="C374" s="8" t="n">
        <v>12875</v>
      </c>
      <c r="D374" s="11" t="n">
        <v>95.7457</v>
      </c>
      <c r="E374" s="9" t="n">
        <v>0.751799</v>
      </c>
      <c r="F374" s="11" t="n">
        <f aca="false">B374/$B$325*100</f>
        <v>289.012719113381</v>
      </c>
      <c r="G374" s="11" t="n">
        <f aca="false">C374/$C$325*100</f>
        <v>100.901253918495</v>
      </c>
      <c r="H374" s="11" t="n">
        <f aca="false">D374/$D$325*100</f>
        <v>96.7550486677015</v>
      </c>
      <c r="I374" s="8" t="n">
        <v>1042.2</v>
      </c>
      <c r="J374" s="11" t="n">
        <f aca="false">I374/$I$325*100</f>
        <v>99.9041411042945</v>
      </c>
      <c r="K374" s="11" t="n">
        <f aca="false">'Monthly Data'!C374/'Monthly Data'!$C$325*100</f>
        <v>1304.51862187399</v>
      </c>
      <c r="L374" s="12" t="n">
        <f aca="false">IFERROR(INDEX('Segments Monthly'!$O:$O,MATCH($A374,'Segments Monthly'!$A:$A,0))/INDEX('Segments Monthly'!$O:$O,MATCH($A$325,'Segments Monthly'!$A:$A,0))*100,"")</f>
        <v>107.585303901656</v>
      </c>
    </row>
    <row r="375" customFormat="false" ht="15" hidden="false" customHeight="true" outlineLevel="0" collapsed="false">
      <c r="A375" s="7" t="n">
        <v>45323</v>
      </c>
      <c r="B375" s="8" t="n">
        <f aca="false">'Monthly Data'!B375</f>
        <v>234617</v>
      </c>
      <c r="C375" s="8" t="n">
        <v>12852</v>
      </c>
      <c r="D375" s="11" t="n">
        <v>96.9553</v>
      </c>
      <c r="E375" s="9" t="n">
        <v>0.760838</v>
      </c>
      <c r="F375" s="11" t="n">
        <f aca="false">B375/$B$325*100</f>
        <v>290.84992437954</v>
      </c>
      <c r="G375" s="11" t="n">
        <f aca="false">C375/$C$325*100</f>
        <v>100.721003134796</v>
      </c>
      <c r="H375" s="11" t="n">
        <f aca="false">D375/$D$325*100</f>
        <v>97.9774002392963</v>
      </c>
      <c r="I375" s="8" t="n">
        <v>1037.3</v>
      </c>
      <c r="J375" s="11" t="n">
        <f aca="false">I375/$I$325*100</f>
        <v>99.4344325153374</v>
      </c>
      <c r="K375" s="11" t="n">
        <f aca="false">'Monthly Data'!C375/'Monthly Data'!$C$325*100</f>
        <v>1314.04958677686</v>
      </c>
      <c r="L375" s="12" t="n">
        <f aca="false">IFERROR(INDEX('Segments Monthly'!$O:$O,MATCH($A375,'Segments Monthly'!$A:$A,0))/INDEX('Segments Monthly'!$O:$O,MATCH($A$325,'Segments Monthly'!$A:$A,0))*100,"")</f>
        <v>106.927949143838</v>
      </c>
    </row>
    <row r="376" customFormat="false" ht="15" hidden="false" customHeight="true" outlineLevel="0" collapsed="false">
      <c r="A376" s="7" t="n">
        <v>45352</v>
      </c>
      <c r="B376" s="8" t="n">
        <f aca="false">'Monthly Data'!B376</f>
        <v>237892</v>
      </c>
      <c r="C376" s="8" t="n">
        <v>12836</v>
      </c>
      <c r="D376" s="11" t="n">
        <v>97.0896</v>
      </c>
      <c r="E376" s="9" t="n">
        <v>0.761421</v>
      </c>
      <c r="F376" s="11" t="n">
        <f aca="false">B376/$B$325*100</f>
        <v>294.909875288226</v>
      </c>
      <c r="G376" s="11" t="n">
        <f aca="false">C376/$C$325*100</f>
        <v>100.595611285266</v>
      </c>
      <c r="H376" s="11" t="n">
        <f aca="false">D376/$D$325*100</f>
        <v>98.1131160263873</v>
      </c>
      <c r="I376" s="8" t="n">
        <v>1031.3</v>
      </c>
      <c r="J376" s="11" t="n">
        <f aca="false">I376/$I$325*100</f>
        <v>98.8592791411043</v>
      </c>
      <c r="K376" s="11" t="n">
        <f aca="false">'Monthly Data'!C376/'Monthly Data'!$C$325*100</f>
        <v>1289.7391864334</v>
      </c>
      <c r="L376" s="12" t="n">
        <f aca="false">IFERROR(INDEX('Segments Monthly'!$O:$O,MATCH($A376,'Segments Monthly'!$A:$A,0))/INDEX('Segments Monthly'!$O:$O,MATCH($A$325,'Segments Monthly'!$A:$A,0))*100,"")</f>
        <v>106.758243537723</v>
      </c>
    </row>
    <row r="377" customFormat="false" ht="15" hidden="false" customHeight="true" outlineLevel="0" collapsed="false">
      <c r="A377" s="7" t="n">
        <v>45383</v>
      </c>
      <c r="B377" s="8" t="n">
        <f aca="false">'Monthly Data'!B377</f>
        <v>241693</v>
      </c>
      <c r="C377" s="8" t="n">
        <v>12833</v>
      </c>
      <c r="D377" s="11" t="n">
        <v>96.564</v>
      </c>
      <c r="E377" s="9" t="n">
        <v>0.756821</v>
      </c>
      <c r="F377" s="11" t="n">
        <f aca="false">B377/$B$325*100</f>
        <v>299.621897701634</v>
      </c>
      <c r="G377" s="11" t="n">
        <f aca="false">C377/$C$325*100</f>
        <v>100.57210031348</v>
      </c>
      <c r="H377" s="11" t="n">
        <f aca="false">D377/$D$325*100</f>
        <v>97.5819751649204</v>
      </c>
      <c r="I377" s="8" t="n">
        <v>1029.3</v>
      </c>
      <c r="J377" s="11" t="n">
        <f aca="false">I377/$I$325*100</f>
        <v>98.6675613496932</v>
      </c>
      <c r="K377" s="11" t="n">
        <f aca="false">'Monthly Data'!C377/'Monthly Data'!$C$325*100</f>
        <v>1325.25491037888</v>
      </c>
      <c r="L377" s="12" t="n">
        <f aca="false">IFERROR(INDEX('Segments Monthly'!$O:$O,MATCH($A377,'Segments Monthly'!$A:$A,0))/INDEX('Segments Monthly'!$O:$O,MATCH($A$325,'Segments Monthly'!$A:$A,0))*100,"")</f>
        <v>108.248950906593</v>
      </c>
    </row>
    <row r="378" customFormat="false" ht="15" hidden="false" customHeight="true" outlineLevel="0" collapsed="false">
      <c r="A378" s="7" t="n">
        <v>45413</v>
      </c>
      <c r="B378" s="8" t="n">
        <f aca="false">'Monthly Data'!B378</f>
        <v>242393</v>
      </c>
      <c r="C378" s="8" t="n">
        <v>12825</v>
      </c>
      <c r="D378" s="11" t="n">
        <v>97.1046</v>
      </c>
      <c r="E378" s="9" t="n">
        <v>0.760561</v>
      </c>
      <c r="F378" s="11" t="n">
        <f aca="false">B378/$B$325*100</f>
        <v>300.489673468376</v>
      </c>
      <c r="G378" s="11" t="n">
        <f aca="false">C378/$C$325*100</f>
        <v>100.509404388715</v>
      </c>
      <c r="H378" s="11" t="n">
        <f aca="false">D378/$D$325*100</f>
        <v>98.1282741559953</v>
      </c>
      <c r="I378" s="8" t="n">
        <v>1029.1</v>
      </c>
      <c r="J378" s="11" t="n">
        <f aca="false">I378/$I$325*100</f>
        <v>98.6483895705521</v>
      </c>
      <c r="K378" s="11" t="n">
        <f aca="false">'Monthly Data'!C378/'Monthly Data'!$C$325*100</f>
        <v>1327.21906192981</v>
      </c>
      <c r="L378" s="12" t="n">
        <f aca="false">IFERROR(INDEX('Segments Monthly'!$O:$O,MATCH($A378,'Segments Monthly'!$A:$A,0))/INDEX('Segments Monthly'!$O:$O,MATCH($A$325,'Segments Monthly'!$A:$A,0))*100,"")</f>
        <v>108.908433924465</v>
      </c>
    </row>
    <row r="379" customFormat="false" ht="15" hidden="false" customHeight="true" outlineLevel="0" collapsed="false">
      <c r="A379" s="7" t="n">
        <v>45444</v>
      </c>
      <c r="B379" s="8" t="n">
        <f aca="false">'Monthly Data'!B379</f>
        <v>247995</v>
      </c>
      <c r="C379" s="8" t="n">
        <v>12814</v>
      </c>
      <c r="D379" s="11" t="n">
        <v>96.9264</v>
      </c>
      <c r="E379" s="9" t="n">
        <v>0.75865</v>
      </c>
      <c r="F379" s="11" t="n">
        <f aca="false">B379/$B$325*100</f>
        <v>307.434358961644</v>
      </c>
      <c r="G379" s="11" t="n">
        <f aca="false">C379/$C$325*100</f>
        <v>100.423197492163</v>
      </c>
      <c r="H379" s="11" t="n">
        <f aca="false">D379/$D$325*100</f>
        <v>97.9481955762515</v>
      </c>
      <c r="I379" s="8" t="n">
        <v>1027.4</v>
      </c>
      <c r="J379" s="11" t="n">
        <f aca="false">I379/$I$325*100</f>
        <v>98.4854294478528</v>
      </c>
      <c r="K379" s="11" t="n">
        <f aca="false">'Monthly Data'!C379/'Monthly Data'!$C$325*100</f>
        <v>1356.1554148331</v>
      </c>
      <c r="L379" s="12" t="n">
        <f aca="false">IFERROR(INDEX('Segments Monthly'!$O:$O,MATCH($A379,'Segments Monthly'!$A:$A,0))/INDEX('Segments Monthly'!$O:$O,MATCH($A$325,'Segments Monthly'!$A:$A,0))*100,"")</f>
        <v>108.82062006394</v>
      </c>
    </row>
    <row r="380" customFormat="false" ht="15" hidden="false" customHeight="true" outlineLevel="0" collapsed="false">
      <c r="A380" s="7" t="n">
        <v>45474</v>
      </c>
      <c r="B380" s="8" t="n">
        <f aca="false">'Monthly Data'!B380</f>
        <v>247030</v>
      </c>
      <c r="C380" s="8" t="n">
        <v>12806</v>
      </c>
      <c r="D380" s="11" t="n">
        <v>96.1663</v>
      </c>
      <c r="E380" s="9" t="n">
        <v>0.752171</v>
      </c>
      <c r="F380" s="11" t="n">
        <f aca="false">B380/$B$325*100</f>
        <v>306.238068083207</v>
      </c>
      <c r="G380" s="11" t="n">
        <f aca="false">C380/$C$325*100</f>
        <v>100.360501567398</v>
      </c>
      <c r="H380" s="11" t="n">
        <f aca="false">D380/$D$325*100</f>
        <v>97.1800826219118</v>
      </c>
      <c r="I380" s="8" t="n">
        <v>1025.6</v>
      </c>
      <c r="J380" s="11" t="n">
        <f aca="false">I380/$I$325*100</f>
        <v>98.3128834355828</v>
      </c>
      <c r="K380" s="11" t="n">
        <f aca="false">'Monthly Data'!C380/'Monthly Data'!$C$325*100</f>
        <v>1348.39540624665</v>
      </c>
      <c r="L380" s="12" t="n">
        <f aca="false">IFERROR(INDEX('Segments Monthly'!$O:$O,MATCH($A380,'Segments Monthly'!$A:$A,0))/INDEX('Segments Monthly'!$O:$O,MATCH($A$325,'Segments Monthly'!$A:$A,0))*100,"")</f>
        <v>110.286991241747</v>
      </c>
    </row>
    <row r="381" customFormat="false" ht="15" hidden="false" customHeight="true" outlineLevel="0" collapsed="false">
      <c r="A381" s="7" t="n">
        <v>45505</v>
      </c>
      <c r="B381" s="8" t="n">
        <f aca="false">'Monthly Data'!B381</f>
        <v>248760</v>
      </c>
      <c r="C381" s="8" t="n">
        <v>12772</v>
      </c>
      <c r="D381" s="11" t="n">
        <v>96.6244</v>
      </c>
      <c r="E381" s="9" t="n">
        <v>0.755198</v>
      </c>
      <c r="F381" s="11" t="n">
        <f aca="false">B381/$B$325*100</f>
        <v>308.382713906727</v>
      </c>
      <c r="G381" s="11" t="n">
        <f aca="false">C381/$C$325*100</f>
        <v>100.094043887147</v>
      </c>
      <c r="H381" s="11" t="n">
        <f aca="false">D381/$D$325*100</f>
        <v>97.6430119001423</v>
      </c>
      <c r="I381" s="8" t="n">
        <v>1022.5</v>
      </c>
      <c r="J381" s="11" t="n">
        <f aca="false">I381/$I$325*100</f>
        <v>98.0157208588957</v>
      </c>
      <c r="K381" s="11" t="n">
        <f aca="false">'Monthly Data'!C381/'Monthly Data'!$C$325*100</f>
        <v>1323.58055167973</v>
      </c>
      <c r="L381" s="12" t="n">
        <f aca="false">IFERROR(INDEX('Segments Monthly'!$O:$O,MATCH($A381,'Segments Monthly'!$A:$A,0))/INDEX('Segments Monthly'!$O:$O,MATCH($A$325,'Segments Monthly'!$A:$A,0))*100,"")</f>
        <v>110.849962292784</v>
      </c>
    </row>
    <row r="382" customFormat="false" ht="15" hidden="false" customHeight="true" outlineLevel="0" collapsed="false">
      <c r="A382" s="7" t="n">
        <v>45536</v>
      </c>
      <c r="B382" s="8" t="n">
        <f aca="false">'Monthly Data'!B382</f>
        <v>249116</v>
      </c>
      <c r="C382" s="8" t="n">
        <v>12758</v>
      </c>
      <c r="D382" s="11" t="n">
        <v>96.0864</v>
      </c>
      <c r="E382" s="9" t="n">
        <v>0.750416</v>
      </c>
      <c r="F382" s="11" t="n">
        <f aca="false">B382/$B$325*100</f>
        <v>308.824039868098</v>
      </c>
      <c r="G382" s="11" t="n">
        <f aca="false">C382/$C$325*100</f>
        <v>99.9843260188088</v>
      </c>
      <c r="H382" s="11" t="n">
        <f aca="false">D382/$D$325*100</f>
        <v>97.0993403181995</v>
      </c>
      <c r="I382" s="8" t="n">
        <v>1021.8</v>
      </c>
      <c r="J382" s="11" t="n">
        <f aca="false">I382/$I$325*100</f>
        <v>97.9486196319018</v>
      </c>
      <c r="K382" s="11" t="n">
        <f aca="false">'Monthly Data'!C382/'Monthly Data'!$C$325*100</f>
        <v>1339.03617044113</v>
      </c>
      <c r="L382" s="12" t="n">
        <f aca="false">IFERROR(INDEX('Segments Monthly'!$O:$O,MATCH($A382,'Segments Monthly'!$A:$A,0))/INDEX('Segments Monthly'!$O:$O,MATCH($A$325,'Segments Monthly'!$A:$A,0))*100,"")</f>
        <v>110.091468915837</v>
      </c>
    </row>
    <row r="383" customFormat="false" ht="15" hidden="false" customHeight="true" outlineLevel="0" collapsed="false">
      <c r="A383" s="7" t="n">
        <v>45566</v>
      </c>
      <c r="B383" s="8" t="n">
        <f aca="false">'Monthly Data'!B383</f>
        <v>245317</v>
      </c>
      <c r="C383" s="8" t="n">
        <v>12697</v>
      </c>
      <c r="D383" s="11" t="n">
        <v>95.4449</v>
      </c>
      <c r="E383" s="9" t="n">
        <v>0.744805</v>
      </c>
      <c r="F383" s="11" t="n">
        <f aca="false">B383/$B$325*100</f>
        <v>304.114496814023</v>
      </c>
      <c r="G383" s="11" t="n">
        <f aca="false">C383/$C$325*100</f>
        <v>99.5062695924765</v>
      </c>
      <c r="H383" s="11" t="n">
        <f aca="false">D383/$D$325*100</f>
        <v>96.4510776419609</v>
      </c>
      <c r="I383" s="8" t="n">
        <v>1019.4</v>
      </c>
      <c r="J383" s="11" t="n">
        <f aca="false">I383/$I$325*100</f>
        <v>97.7185582822086</v>
      </c>
      <c r="K383" s="11" t="n">
        <f aca="false">'Monthly Data'!C383/'Monthly Data'!$C$325*100</f>
        <v>1266.26596543952</v>
      </c>
      <c r="L383" s="12" t="n">
        <f aca="false">IFERROR(INDEX('Segments Monthly'!$O:$O,MATCH($A383,'Segments Monthly'!$A:$A,0))/INDEX('Segments Monthly'!$O:$O,MATCH($A$325,'Segments Monthly'!$A:$A,0))*100,"")</f>
        <v>111.427646098113</v>
      </c>
    </row>
    <row r="384" customFormat="false" ht="15" hidden="false" customHeight="true" outlineLevel="0" collapsed="false">
      <c r="A384" s="7" t="n">
        <v>45597</v>
      </c>
      <c r="B384" s="8" t="n">
        <f aca="false">'Monthly Data'!B384</f>
        <v>248954</v>
      </c>
      <c r="C384" s="8" t="n">
        <v>12711</v>
      </c>
      <c r="D384" s="11" t="n">
        <v>95.7246</v>
      </c>
      <c r="E384" s="9" t="n">
        <v>0.746357</v>
      </c>
      <c r="F384" s="11" t="n">
        <f aca="false">B384/$B$325*100</f>
        <v>308.623211762081</v>
      </c>
      <c r="G384" s="11" t="n">
        <f aca="false">C384/$C$325*100</f>
        <v>99.6159874608151</v>
      </c>
      <c r="H384" s="11" t="n">
        <f aca="false">D384/$D$325*100</f>
        <v>96.7337262320528</v>
      </c>
      <c r="I384" s="8" t="n">
        <v>1016.1</v>
      </c>
      <c r="J384" s="11" t="n">
        <f aca="false">I384/$I$325*100</f>
        <v>97.4022239263804</v>
      </c>
      <c r="K384" s="11" t="n">
        <f aca="false">'Monthly Data'!C384/'Monthly Data'!$C$325*100</f>
        <v>1293.39916282065</v>
      </c>
      <c r="L384" s="12" t="n">
        <f aca="false">IFERROR(INDEX('Segments Monthly'!$O:$O,MATCH($A384,'Segments Monthly'!$A:$A,0))/INDEX('Segments Monthly'!$O:$O,MATCH($A$325,'Segments Monthly'!$A:$A,0))*100,"")</f>
        <v>111.320030165773</v>
      </c>
    </row>
    <row r="385" customFormat="false" ht="15" hidden="false" customHeight="true" outlineLevel="0" collapsed="false">
      <c r="A385" s="7" t="n">
        <v>45627</v>
      </c>
      <c r="B385" s="8" t="n">
        <f aca="false">'Monthly Data'!B385</f>
        <v>240906</v>
      </c>
      <c r="C385" s="8" t="n">
        <v>12693</v>
      </c>
      <c r="D385" s="11" t="n">
        <v>96.1524</v>
      </c>
      <c r="E385" s="9" t="n">
        <v>0.749036</v>
      </c>
      <c r="F385" s="11" t="n">
        <f aca="false">B385/$B$325*100</f>
        <v>298.646269803883</v>
      </c>
      <c r="G385" s="11" t="n">
        <f aca="false">C385/$C$325*100</f>
        <v>99.474921630094</v>
      </c>
      <c r="H385" s="11" t="n">
        <f aca="false">D385/$D$325*100</f>
        <v>97.166036088475</v>
      </c>
      <c r="I385" s="8" t="n">
        <v>1011.2</v>
      </c>
      <c r="J385" s="11" t="n">
        <f aca="false">I385/$I$325*100</f>
        <v>96.9325153374233</v>
      </c>
      <c r="K385" s="11" t="n">
        <f aca="false">'Monthly Data'!C385/'Monthly Data'!$C$325*100</f>
        <v>1244.09144574434</v>
      </c>
      <c r="L385" s="12" t="n">
        <f aca="false">IFERROR(INDEX('Segments Monthly'!$O:$O,MATCH($A385,'Segments Monthly'!$A:$A,0))/INDEX('Segments Monthly'!$O:$O,MATCH($A$325,'Segments Monthly'!$A:$A,0))*100,"")</f>
        <v>112.415528895757</v>
      </c>
    </row>
    <row r="386" customFormat="false" ht="15" hidden="false" customHeight="true" outlineLevel="0" collapsed="false">
      <c r="A386" s="7" t="n">
        <v>45658</v>
      </c>
      <c r="B386" s="8" t="n">
        <f aca="false">'Monthly Data'!B386</f>
        <v>236433</v>
      </c>
      <c r="C386" s="8" t="n">
        <v>12673</v>
      </c>
      <c r="D386" s="11" t="n">
        <v>95.7673</v>
      </c>
      <c r="E386" s="9" t="n">
        <v>0.74536</v>
      </c>
      <c r="F386" s="11" t="n">
        <f aca="false">B386/$B$325*100</f>
        <v>293.101182654402</v>
      </c>
      <c r="G386" s="11" t="n">
        <f aca="false">C386/$C$325*100</f>
        <v>99.3181818181818</v>
      </c>
      <c r="H386" s="11" t="n">
        <f aca="false">D386/$D$325*100</f>
        <v>96.7768763743371</v>
      </c>
      <c r="I386" s="8" t="n">
        <v>1007.6</v>
      </c>
      <c r="J386" s="11" t="n">
        <f aca="false">I386/$I$325*100</f>
        <v>96.5874233128834</v>
      </c>
      <c r="K386" s="11" t="n">
        <f aca="false">'Monthly Data'!C386/'Monthly Data'!$C$325*100</f>
        <v>1239.6050230761</v>
      </c>
      <c r="L386" s="12" t="n">
        <f aca="false">IFERROR(INDEX('Segments Monthly'!$O:$O,MATCH($A386,'Segments Monthly'!$A:$A,0))/INDEX('Segments Monthly'!$O:$O,MATCH($A$325,'Segments Monthly'!$A:$A,0))*100,"")</f>
        <v>114.670744289554</v>
      </c>
    </row>
    <row r="387" customFormat="false" ht="15" hidden="false" customHeight="true" outlineLevel="0" collapsed="false">
      <c r="A387" s="7" t="n">
        <v>45689</v>
      </c>
      <c r="B387" s="8" t="n">
        <f aca="false">'Monthly Data'!B387</f>
        <v>236203</v>
      </c>
      <c r="C387" s="8" t="n">
        <v>12671</v>
      </c>
      <c r="D387" s="11" t="n">
        <v>96.9554</v>
      </c>
      <c r="E387" s="9" t="n">
        <v>0.753898</v>
      </c>
      <c r="F387" s="11" t="n">
        <f aca="false">B387/$B$325*100</f>
        <v>292.816056331044</v>
      </c>
      <c r="G387" s="11" t="n">
        <f aca="false">C387/$C$325*100</f>
        <v>99.3025078369906</v>
      </c>
      <c r="H387" s="11" t="n">
        <f aca="false">D387/$D$325*100</f>
        <v>97.9775012934937</v>
      </c>
      <c r="I387" s="8" t="n">
        <v>1005.7</v>
      </c>
      <c r="J387" s="11" t="n">
        <f aca="false">I387/$I$325*100</f>
        <v>96.405291411043</v>
      </c>
      <c r="K387" s="11" t="n">
        <f aca="false">'Monthly Data'!C387/'Monthly Data'!$C$325*100</f>
        <v>1220.26403348717</v>
      </c>
      <c r="L387" s="12" t="n">
        <f aca="false">IFERROR(INDEX('Segments Monthly'!$O:$O,MATCH($A387,'Segments Monthly'!$A:$A,0))/INDEX('Segments Monthly'!$O:$O,MATCH($A$325,'Segments Monthly'!$A:$A,0))*100,"")</f>
        <v>115.019964004645</v>
      </c>
    </row>
    <row r="388" customFormat="false" ht="15" hidden="false" customHeight="true" outlineLevel="0" collapsed="false">
      <c r="A388" s="7" t="n">
        <v>45717</v>
      </c>
      <c r="B388" s="8" t="n">
        <f aca="false">'Monthly Data'!B388</f>
        <v>226015</v>
      </c>
      <c r="C388" s="8" t="n">
        <v>12666</v>
      </c>
      <c r="D388" s="11" t="n">
        <v>97.3898</v>
      </c>
      <c r="E388" s="9" t="n">
        <v>0.756543</v>
      </c>
      <c r="F388" s="11" t="n">
        <f aca="false">B388/$B$325*100</f>
        <v>280.186199885949</v>
      </c>
      <c r="G388" s="11" t="n">
        <f aca="false">C388/$C$325*100</f>
        <v>99.2633228840125</v>
      </c>
      <c r="H388" s="11" t="n">
        <f aca="false">D388/$D$325*100</f>
        <v>98.4164807269435</v>
      </c>
      <c r="I388" s="8" t="n">
        <v>1005.6</v>
      </c>
      <c r="J388" s="11" t="n">
        <f aca="false">I388/$I$325*100</f>
        <v>96.3957055214724</v>
      </c>
      <c r="K388" s="11" t="n">
        <f aca="false">'Monthly Data'!C388/'Monthly Data'!$C$325*100</f>
        <v>1173.13512933348</v>
      </c>
      <c r="L388" s="12" t="n">
        <f aca="false">IFERROR(INDEX('Segments Monthly'!$O:$O,MATCH($A388,'Segments Monthly'!$A:$A,0))/INDEX('Segments Monthly'!$O:$O,MATCH($A$325,'Segments Monthly'!$A:$A,0))*100,"")</f>
        <v>116.034126187315</v>
      </c>
    </row>
    <row r="389" customFormat="false" ht="15" hidden="false" customHeight="true" outlineLevel="0" collapsed="false">
      <c r="A389" s="7" t="n">
        <v>45748</v>
      </c>
      <c r="B389" s="8" t="n">
        <f aca="false">'Monthly Data'!B389</f>
        <v>226249</v>
      </c>
      <c r="C389" s="8" t="n">
        <v>12662</v>
      </c>
      <c r="D389" s="11" t="n">
        <v>97.3314</v>
      </c>
      <c r="E389" s="9" t="n">
        <v>0.755341</v>
      </c>
      <c r="F389" s="11" t="n">
        <f aca="false">B389/$B$325*100</f>
        <v>280.476284927975</v>
      </c>
      <c r="G389" s="11" t="n">
        <f aca="false">C389/$C$325*100</f>
        <v>99.2319749216301</v>
      </c>
      <c r="H389" s="11" t="n">
        <f aca="false">D389/$D$325*100</f>
        <v>98.3574650756694</v>
      </c>
      <c r="I389" s="8" t="n">
        <v>1001.7</v>
      </c>
      <c r="J389" s="11" t="n">
        <f aca="false">I389/$I$325*100</f>
        <v>96.0218558282209</v>
      </c>
      <c r="K389" s="11" t="n">
        <f aca="false">'Monthly Data'!C389/'Monthly Data'!$C$325*100</f>
        <v>1150.52055382634</v>
      </c>
      <c r="L389" s="12" t="n">
        <f aca="false">IFERROR(INDEX('Segments Monthly'!$O:$O,MATCH($A389,'Segments Monthly'!$A:$A,0))/INDEX('Segments Monthly'!$O:$O,MATCH($A$325,'Segments Monthly'!$A:$A,0))*100,"")</f>
        <v>115.579788932122</v>
      </c>
    </row>
    <row r="390" customFormat="false" ht="15" hidden="false" customHeight="true" outlineLevel="0" collapsed="false">
      <c r="A390" s="7" t="n">
        <v>45778</v>
      </c>
      <c r="B390" s="8" t="n">
        <f aca="false">'Monthly Data'!B390</f>
        <v>222469</v>
      </c>
      <c r="C390" s="8" t="n">
        <v>12651</v>
      </c>
      <c r="D390" s="11" t="n">
        <v>97.2482</v>
      </c>
      <c r="E390" s="9" t="n">
        <v>0.75393</v>
      </c>
      <c r="F390" s="11" t="n">
        <f aca="false">B390/$B$325*100</f>
        <v>275.790295787569</v>
      </c>
      <c r="G390" s="11" t="n">
        <f aca="false">C390/$C$325*100</f>
        <v>99.1457680250784</v>
      </c>
      <c r="H390" s="11" t="n">
        <f aca="false">D390/$D$325*100</f>
        <v>98.2733879834433</v>
      </c>
      <c r="I390" s="8" t="n">
        <v>1000.7</v>
      </c>
      <c r="J390" s="11" t="n">
        <f aca="false">I390/$I$325*100</f>
        <v>95.9259969325153</v>
      </c>
      <c r="K390" s="11" t="n">
        <f aca="false">'Monthly Data'!C390/'Monthly Data'!$C$325*100</f>
        <v>1124.54652785231</v>
      </c>
      <c r="L390" s="12" t="n">
        <f aca="false">IFERROR(INDEX('Segments Monthly'!$O:$O,MATCH($A390,'Segments Monthly'!$A:$A,0))/INDEX('Segments Monthly'!$O:$O,MATCH($A$325,'Segments Monthly'!$A:$A,0))*100,"")</f>
        <v>115.823150842745</v>
      </c>
    </row>
    <row r="391" customFormat="false" ht="15" hidden="false" customHeight="true" outlineLevel="0" collapsed="false">
      <c r="A391" s="7" t="n">
        <v>45809</v>
      </c>
      <c r="B391" s="8" t="n">
        <f aca="false">'Monthly Data'!B391</f>
        <v>218322</v>
      </c>
      <c r="C391" s="8" t="n">
        <v>12636</v>
      </c>
      <c r="D391" s="11" t="n">
        <v>97.5794</v>
      </c>
      <c r="E391" s="9" t="n">
        <v>0.755712</v>
      </c>
      <c r="F391" s="11" t="n">
        <f aca="false">B391/$B$325*100</f>
        <v>270.649344209456</v>
      </c>
      <c r="G391" s="11" t="n">
        <f aca="false">C391/$C$325*100</f>
        <v>99.0282131661442</v>
      </c>
      <c r="H391" s="11" t="n">
        <f aca="false">D391/$D$325*100</f>
        <v>98.6080794851895</v>
      </c>
      <c r="I391" s="8" t="n">
        <v>997</v>
      </c>
      <c r="J391" s="11" t="n">
        <f aca="false">I391/$I$325*100</f>
        <v>95.5713190184049</v>
      </c>
      <c r="K391" s="11" t="n">
        <f aca="false">'Monthly Data'!C391/'Monthly Data'!$C$325*100</f>
        <v>1067.86519265858</v>
      </c>
      <c r="L391" s="12" t="n">
        <f aca="false">IFERROR(INDEX('Segments Monthly'!$O:$O,MATCH($A391,'Segments Monthly'!$A:$A,0))/INDEX('Segments Monthly'!$O:$O,MATCH($A$325,'Segments Monthly'!$A:$A,0))*100,"")</f>
        <v>115.686387000958</v>
      </c>
    </row>
    <row r="392" customFormat="false" ht="15" hidden="false" customHeight="true" outlineLevel="0" collapsed="false">
      <c r="A392" s="7" t="n">
        <v>45839</v>
      </c>
      <c r="B392" s="8" t="n">
        <f aca="false">'Monthly Data'!B392</f>
        <v>214353</v>
      </c>
      <c r="C392" s="8" t="n">
        <v>12625</v>
      </c>
      <c r="D392" s="11" t="n">
        <v>98.0693</v>
      </c>
      <c r="E392" s="9" t="n">
        <v>0.758707</v>
      </c>
      <c r="F392" s="11" t="n">
        <f aca="false">B392/$B$325*100</f>
        <v>265.72905561203</v>
      </c>
      <c r="G392" s="11" t="n">
        <f aca="false">C392/$C$325*100</f>
        <v>98.9420062695925</v>
      </c>
      <c r="H392" s="11" t="n">
        <f aca="false">D392/$D$325*100</f>
        <v>99.1031439981891</v>
      </c>
      <c r="I392" s="8" t="n">
        <v>995.8</v>
      </c>
      <c r="J392" s="11" t="n">
        <f aca="false">I392/$I$325*100</f>
        <v>95.4562883435583</v>
      </c>
      <c r="K392" s="11" t="n">
        <f aca="false">'Monthly Data'!C392/'Monthly Data'!$C$325*100</f>
        <v>1037.71600300526</v>
      </c>
      <c r="L392" s="12" t="n">
        <f aca="false">IFERROR(INDEX('Segments Monthly'!$O:$O,MATCH($A392,'Segments Monthly'!$A:$A,0))/INDEX('Segments Monthly'!$O:$O,MATCH($A$325,'Segments Monthly'!$A:$A,0))*100,"")</f>
        <v>118.330056121292</v>
      </c>
    </row>
    <row r="393" customFormat="false" ht="15" hidden="false" customHeight="true" outlineLevel="0" collapsed="false">
      <c r="A393" s="7" t="n">
        <v>45870</v>
      </c>
      <c r="B393" s="8" t="n">
        <f aca="false">'Monthly Data'!B393</f>
        <v>209798</v>
      </c>
      <c r="C393" s="8" t="n">
        <v>12615</v>
      </c>
      <c r="D393" s="11" t="n">
        <v>98.084</v>
      </c>
      <c r="E393" s="9" t="n">
        <v>0.758014</v>
      </c>
      <c r="F393" s="11" t="n">
        <f aca="false">B393/$B$325*100</f>
        <v>260.082314729874</v>
      </c>
      <c r="G393" s="11" t="n">
        <f aca="false">C393/$C$325*100</f>
        <v>98.8636363636364</v>
      </c>
      <c r="H393" s="11" t="n">
        <f aca="false">D393/$D$325*100</f>
        <v>99.117998965205</v>
      </c>
      <c r="I393" s="8" t="n">
        <v>995</v>
      </c>
      <c r="J393" s="11" t="n">
        <f aca="false">I393/$I$325*100</f>
        <v>95.3796012269939</v>
      </c>
      <c r="K393" s="11" t="n">
        <f aca="false">'Monthly Data'!C393/'Monthly Data'!$C$325*100</f>
        <v>1023.65568315982</v>
      </c>
      <c r="L393" s="12" t="n">
        <f aca="false">IFERROR(INDEX('Segments Monthly'!$O:$O,MATCH($A393,'Segments Monthly'!$A:$A,0))/INDEX('Segments Monthly'!$O:$O,MATCH($A$325,'Segments Monthly'!$A:$A,0))*100,"")</f>
        <v>118.07013079546</v>
      </c>
    </row>
    <row r="394" customFormat="false" ht="15" hidden="false" customHeight="true" outlineLevel="0" collapsed="false">
      <c r="A394" s="7" t="n">
        <v>45901</v>
      </c>
      <c r="B394" s="8" t="n">
        <f aca="false">'Monthly Data'!B394</f>
        <v>203744</v>
      </c>
      <c r="C394" s="8" t="n">
        <v>12612</v>
      </c>
      <c r="D394" s="11" t="n">
        <v>98.0473</v>
      </c>
      <c r="E394" s="9" t="n">
        <v>0.756918</v>
      </c>
      <c r="F394" s="11" t="n">
        <f aca="false">B394/$B$325*100</f>
        <v>252.577294027223</v>
      </c>
      <c r="G394" s="11" t="n">
        <f aca="false">C394/$C$325*100</f>
        <v>98.8401253918495</v>
      </c>
      <c r="H394" s="11" t="n">
        <f aca="false">D394/$D$325*100</f>
        <v>99.0809120747639</v>
      </c>
      <c r="I394" s="8" t="n">
        <v>993.7</v>
      </c>
      <c r="J394" s="11" t="n">
        <f aca="false">I394/$I$325*100</f>
        <v>95.2549846625767</v>
      </c>
      <c r="K394" s="11" t="n">
        <f aca="false">'Monthly Data'!C394/'Monthly Data'!$C$325*100</f>
        <v>968.358913813459</v>
      </c>
      <c r="L394" s="12" t="n">
        <f aca="false">IFERROR(INDEX('Segments Monthly'!$O:$O,MATCH($A394,'Segments Monthly'!$A:$A,0))/INDEX('Segments Monthly'!$O:$O,MATCH($A$325,'Segments Monthly'!$A:$A,0))*100,"")</f>
        <v>117.92762990483</v>
      </c>
    </row>
    <row r="395" customFormat="false" ht="15" hidden="false" customHeight="true" outlineLevel="0" collapsed="false">
      <c r="A395" s="7" t="n">
        <v>45931</v>
      </c>
      <c r="B395" s="8" t="n">
        <f aca="false">'Monthly Data'!B395</f>
        <v>201570</v>
      </c>
      <c r="C395" s="8" t="n">
        <v>12603</v>
      </c>
      <c r="D395" s="11" t="n">
        <v>97.2128</v>
      </c>
      <c r="E395" s="9" t="n">
        <v>0.749662</v>
      </c>
      <c r="F395" s="11" t="n">
        <f aca="false">B395/$B$325*100</f>
        <v>249.882230431656</v>
      </c>
      <c r="G395" s="11" t="n">
        <f aca="false">C395/$C$325*100</f>
        <v>98.769592476489</v>
      </c>
      <c r="H395" s="11" t="n">
        <f aca="false">D395/$D$325*100</f>
        <v>98.2376147975682</v>
      </c>
      <c r="I395" s="8" t="n">
        <v>990.7</v>
      </c>
      <c r="J395" s="11" t="n">
        <f aca="false">I395/$I$325*100</f>
        <v>94.9674079754601</v>
      </c>
      <c r="K395" s="11" t="n">
        <f aca="false">'Monthly Data'!C395/'Monthly Data'!$C$325*100</f>
        <v>905.731458624021</v>
      </c>
      <c r="L395" s="12" t="n">
        <f aca="false">IFERROR(INDEX('Segments Monthly'!$O:$O,MATCH($A395,'Segments Monthly'!$A:$A,0))/INDEX('Segments Monthly'!$O:$O,MATCH($A$325,'Segments Monthly'!$A:$A,0))*100,"")</f>
        <v>119.750715974442</v>
      </c>
    </row>
    <row r="396" customFormat="false" ht="15" hidden="false" customHeight="true" outlineLevel="0" collapsed="false">
      <c r="A396" s="7" t="n">
        <v>45962</v>
      </c>
      <c r="B396" s="8" t="n">
        <f aca="false">'Monthly Data'!B396</f>
        <v>194125</v>
      </c>
      <c r="C396" s="8" t="n">
        <v>12593</v>
      </c>
      <c r="D396" s="11" t="n">
        <v>97.1299</v>
      </c>
      <c r="E396" s="9" t="n">
        <v>0.748205</v>
      </c>
      <c r="F396" s="11" t="n">
        <f aca="false">B396/$B$325*100</f>
        <v>240.652815312523</v>
      </c>
      <c r="G396" s="11" t="n">
        <f aca="false">C396/$C$325*100</f>
        <v>98.6912225705329</v>
      </c>
      <c r="H396" s="11" t="n">
        <f aca="false">D396/$D$325*100</f>
        <v>98.1538408679343</v>
      </c>
      <c r="I396" s="8" t="n">
        <v>989.3</v>
      </c>
      <c r="J396" s="11" t="n">
        <f aca="false">I396/$I$325*100</f>
        <v>94.8332055214724</v>
      </c>
      <c r="K396" s="11" t="n">
        <f aca="false">'Monthly Data'!C396/'Monthly Data'!$C$325*100</f>
        <v>837.329612536224</v>
      </c>
      <c r="L396" s="12" t="n">
        <f aca="false">IFERROR(INDEX('Segments Monthly'!$O:$O,MATCH($A396,'Segments Monthly'!$A:$A,0))/INDEX('Segments Monthly'!$O:$O,MATCH($A$325,'Segments Monthly'!$A:$A,0))*100,"")</f>
        <v>120.538634859974</v>
      </c>
    </row>
    <row r="397" customFormat="false" ht="15" hidden="false" customHeight="true" outlineLevel="0" collapsed="false">
      <c r="A397" s="7" t="n">
        <v>45992</v>
      </c>
      <c r="B397" s="8" t="n">
        <f aca="false">'Monthly Data'!B397</f>
        <v>180751</v>
      </c>
      <c r="C397" s="8" t="n">
        <v>12580</v>
      </c>
      <c r="D397" s="11" t="n">
        <v>96.9857</v>
      </c>
      <c r="E397" s="9" t="n">
        <v>0.746279</v>
      </c>
      <c r="F397" s="11" t="n">
        <f aca="false">B397/$B$325*100</f>
        <v>224.073339449086</v>
      </c>
      <c r="G397" s="11" t="n">
        <f aca="false">C397/$C$325*100</f>
        <v>98.58934169279</v>
      </c>
      <c r="H397" s="11" t="n">
        <f aca="false">D397/$D$325*100</f>
        <v>98.008120715302</v>
      </c>
      <c r="I397" s="8" t="n">
        <v>989.5</v>
      </c>
      <c r="J397" s="11" t="n">
        <f aca="false">I397/$I$325*100</f>
        <v>94.8523773006135</v>
      </c>
      <c r="K397" s="11" t="n">
        <f aca="false">'Monthly Data'!C397/'Monthly Data'!$C$325*100</f>
        <v>759.471933025652</v>
      </c>
      <c r="L397" s="12" t="n">
        <f aca="false">IFERROR(INDEX('Segments Monthly'!$O:$O,MATCH($A397,'Segments Monthly'!$A:$A,0))/INDEX('Segments Monthly'!$O:$O,MATCH($A$325,'Segments Monthly'!$A:$A,0))*100,"")</f>
        <v>120.340799207917</v>
      </c>
    </row>
    <row r="398" customFormat="false" ht="15" hidden="false" customHeight="true" outlineLevel="0" collapsed="false">
      <c r="A398" s="7" t="n">
        <v>46023</v>
      </c>
      <c r="B398" s="8" t="n">
        <f aca="false">'Monthly Data'!B398</f>
        <v>183241</v>
      </c>
      <c r="C398" s="8" t="n">
        <v>12582</v>
      </c>
      <c r="D398" s="11" t="n">
        <v>97.0786</v>
      </c>
      <c r="E398" s="9" t="n">
        <v>0.746388</v>
      </c>
      <c r="F398" s="11" t="n">
        <f aca="false">B398/$B$325*100</f>
        <v>227.160141819354</v>
      </c>
      <c r="G398" s="11" t="n">
        <f aca="false">C398/$C$325*100</f>
        <v>98.6050156739812</v>
      </c>
      <c r="H398" s="11" t="n">
        <f aca="false">D398/$D$325*100</f>
        <v>98.1020000646747</v>
      </c>
      <c r="I398" s="8" t="n">
        <v>988.3</v>
      </c>
      <c r="J398" s="11" t="n">
        <f aca="false">I398/$I$325*100</f>
        <v>94.7373466257669</v>
      </c>
      <c r="K398" s="11" t="n">
        <f aca="false">'Monthly Data'!C398/'Monthly Data'!$C$325*100</f>
        <v>719.0833959429</v>
      </c>
      <c r="L398" s="12" t="n">
        <f aca="false">IFERROR(INDEX('Segments Monthly'!$O:$O,MATCH($A398,'Segments Monthly'!$A:$A,0))/INDEX('Segments Monthly'!$O:$O,MATCH($A$325,'Segments Monthly'!$A:$A,0))*100,"")</f>
        <v>122.130850980156</v>
      </c>
    </row>
    <row r="399" customFormat="false" ht="15" hidden="false" customHeight="true" outlineLevel="0" collapsed="false">
      <c r="A399" s="7" t="n">
        <v>46054</v>
      </c>
      <c r="B399" s="8" t="n">
        <f aca="false">'Monthly Data'!B399</f>
        <v>180864</v>
      </c>
      <c r="C399" s="8" t="n">
        <v>12583</v>
      </c>
      <c r="D399" s="11" t="n">
        <v>97.7645</v>
      </c>
      <c r="E399" s="9" t="n">
        <v>0.750954</v>
      </c>
      <c r="F399" s="11" t="n">
        <f aca="false">B399/$B$325*100</f>
        <v>224.213423251432</v>
      </c>
      <c r="G399" s="11" t="n">
        <f aca="false">C399/$C$325*100</f>
        <v>98.6128526645768</v>
      </c>
      <c r="H399" s="11" t="n">
        <f aca="false">D399/$D$325*100</f>
        <v>98.7951308045531</v>
      </c>
      <c r="I399" s="8" t="n">
        <v>987.8</v>
      </c>
      <c r="J399" s="11" t="n">
        <f aca="false">I399/$I$325*100</f>
        <v>94.6894171779141</v>
      </c>
      <c r="K399" s="11" t="n">
        <f aca="false">'Monthly Data'!C399/'Monthly Data'!$C$325*100</f>
        <v>687.678437265214</v>
      </c>
      <c r="L399" s="12" t="n">
        <f aca="false">IFERROR(INDEX('Segments Monthly'!$O:$O,MATCH($A399,'Segments Monthly'!$A:$A,0))/INDEX('Segments Monthly'!$O:$O,MATCH($A$325,'Segments Monthly'!$A:$A,0))*100,"")</f>
        <v>122.466745936643</v>
      </c>
    </row>
    <row r="400" customFormat="false" ht="15" hidden="false" customHeight="true" outlineLevel="0" collapsed="false">
      <c r="A400" s="7" t="n">
        <v>46082</v>
      </c>
      <c r="B400" s="8" t="n">
        <f aca="false">'Monthly Data'!B400</f>
        <v>178488</v>
      </c>
      <c r="C400" s="8" t="n">
        <v>12598</v>
      </c>
      <c r="D400" s="11" t="n">
        <v>97.876</v>
      </c>
      <c r="E400" s="9" t="n">
        <v>0.751141</v>
      </c>
      <c r="F400" s="11" t="n">
        <f aca="false">B400/$B$325*100</f>
        <v>221.267944363177</v>
      </c>
      <c r="G400" s="11" t="n">
        <f aca="false">C400/$C$325*100</f>
        <v>98.730407523511</v>
      </c>
      <c r="H400" s="11" t="n">
        <f aca="false">D400/$D$325*100</f>
        <v>98.9078062346398</v>
      </c>
      <c r="I400" s="8" t="n">
        <v>989.5</v>
      </c>
      <c r="J400" s="11" t="n">
        <f aca="false">I400/$I$325*100</f>
        <v>94.8523773006135</v>
      </c>
      <c r="K400" s="11" t="n">
        <f aca="false">'Monthly Data'!C400/'Monthly Data'!$C$325*100</f>
        <v>658.935279596437</v>
      </c>
      <c r="L400" s="12" t="n">
        <f aca="false">IFERROR(INDEX('Segments Monthly'!$O:$O,MATCH($A400,'Segments Monthly'!$A:$A,0))/INDEX('Segments Monthly'!$O:$O,MATCH($A$325,'Segments Monthly'!$A:$A,0))*100,"")</f>
        <v>122.625255044208</v>
      </c>
    </row>
    <row r="401" customFormat="false" ht="15" hidden="false" customHeight="true" outlineLevel="0" collapsed="false">
      <c r="A401" s="7" t="n">
        <v>46113</v>
      </c>
      <c r="B401" s="8" t="n">
        <f aca="false">'Monthly Data'!B401</f>
        <v>175033</v>
      </c>
      <c r="C401" s="8" t="n">
        <v>12597</v>
      </c>
      <c r="D401" s="11" t="n">
        <v>98.5997</v>
      </c>
      <c r="E401" s="9" t="n">
        <v>0.756059</v>
      </c>
      <c r="F401" s="11" t="n">
        <f aca="false">B401/$B$325*100</f>
        <v>216.984851114472</v>
      </c>
      <c r="G401" s="11" t="n">
        <f aca="false">C401/$C$325*100</f>
        <v>98.7225705329154</v>
      </c>
      <c r="H401" s="11" t="n">
        <f aca="false">D401/$D$325*100</f>
        <v>99.6391354611305</v>
      </c>
      <c r="I401" s="8" t="n">
        <v>992.6</v>
      </c>
      <c r="J401" s="11" t="n">
        <f aca="false">I401/$I$325*100</f>
        <v>95.1495398773006</v>
      </c>
      <c r="K401" s="11" t="n">
        <f aca="false">'Monthly Data'!C401/'Monthly Data'!$C$325*100</f>
        <v>621.283675002683</v>
      </c>
      <c r="L401" s="12" t="n">
        <f aca="false">IFERROR(INDEX('Segments Monthly'!$O:$O,MATCH($A401,'Segments Monthly'!$A:$A,0))/INDEX('Segments Monthly'!$O:$O,MATCH($A$325,'Segments Monthly'!$A:$A,0))*100,"")</f>
        <v>125.185181758035</v>
      </c>
    </row>
    <row r="402" customFormat="false" ht="15" hidden="false" customHeight="true" outlineLevel="0" collapsed="false">
      <c r="A402" s="7" t="n">
        <v>46143</v>
      </c>
      <c r="B402" s="8" t="n">
        <f aca="false">'Monthly Data'!B402</f>
        <v>172437</v>
      </c>
      <c r="C402" s="8" t="n">
        <v>12595</v>
      </c>
      <c r="D402" s="11" t="n">
        <v>98.6976</v>
      </c>
      <c r="E402" s="9" t="n">
        <v>0.756179</v>
      </c>
      <c r="F402" s="11" t="n">
        <f aca="false">B402/$B$325*100</f>
        <v>213.766642699526</v>
      </c>
      <c r="G402" s="11" t="n">
        <f aca="false">C402/$C$325*100</f>
        <v>98.7068965517241</v>
      </c>
      <c r="H402" s="11" t="n">
        <f aca="false">D402/$D$325*100</f>
        <v>99.7380675203725</v>
      </c>
      <c r="I402" s="8" t="n">
        <v>993.9</v>
      </c>
      <c r="J402" s="11" t="n">
        <f aca="false">I402/$I$325*100</f>
        <v>95.2741564417178</v>
      </c>
      <c r="K402" s="11" t="n">
        <f aca="false">'Monthly Data'!C402/'Monthly Data'!$C$325*100</f>
        <v>592.905441665772</v>
      </c>
      <c r="L402" s="12" t="n">
        <f aca="false">IFERROR(INDEX('Segments Monthly'!$O:$O,MATCH($A402,'Segments Monthly'!$A:$A,0))/INDEX('Segments Monthly'!$O:$O,MATCH($A$325,'Segments Monthly'!$A:$A,0))*100,"")</f>
        <v>126.220904140391</v>
      </c>
    </row>
    <row r="403" customFormat="false" ht="15" hidden="false" customHeight="true" outlineLevel="0" collapsed="false">
      <c r="A403" s="7" t="n">
        <v>46174</v>
      </c>
      <c r="B403" s="8" t="n">
        <f aca="false">'Monthly Data'!B403</f>
        <v>170309</v>
      </c>
      <c r="C403" s="8" t="n">
        <v>12606</v>
      </c>
      <c r="D403" s="11" t="n">
        <v>98.6995</v>
      </c>
      <c r="E403" s="9" t="n">
        <v>0.755559</v>
      </c>
      <c r="F403" s="11" t="n">
        <f aca="false">B403/$B$325*100</f>
        <v>211.128604368631</v>
      </c>
      <c r="G403" s="11" t="n">
        <f aca="false">C403/$C$325*100</f>
        <v>98.7931034482759</v>
      </c>
      <c r="H403" s="11" t="n">
        <f aca="false">D403/$D$325*100</f>
        <v>99.7399875501229</v>
      </c>
      <c r="I403" s="8" t="n">
        <v>995.1</v>
      </c>
      <c r="J403" s="11" t="n">
        <f aca="false">I403/$I$325*100</f>
        <v>95.3891871165644</v>
      </c>
      <c r="K403" s="11" t="n">
        <f aca="false">'Monthly Data'!C403/'Monthly Data'!$C$325*100</f>
        <v>567.446602983793</v>
      </c>
      <c r="L403" s="12" t="n">
        <f aca="false">IFERROR(INDEX('Segments Monthly'!$O:$O,MATCH($A403,'Segments Monthly'!$A:$A,0))/INDEX('Segments Monthly'!$O:$O,MATCH($A$325,'Segments Monthly'!$A:$A,0))*100,"")</f>
        <v>126.322135292566</v>
      </c>
    </row>
    <row r="405" customFormat="false" ht="15" hidden="false" customHeight="true" outlineLevel="0" collapsed="false">
      <c r="A405" s="10" t="s">
        <v>62</v>
      </c>
      <c r="I405" s="10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15" min="2" style="1" width="10"/>
  </cols>
  <sheetData>
    <row r="1" customFormat="false" ht="15" hidden="false" customHeight="true" outlineLevel="0" collapsed="false">
      <c r="A1" s="5" t="s">
        <v>64</v>
      </c>
      <c r="B1" s="6" t="n">
        <v>2012</v>
      </c>
      <c r="C1" s="6" t="n">
        <v>2013</v>
      </c>
      <c r="D1" s="6" t="n">
        <v>2014</v>
      </c>
      <c r="E1" s="6" t="n">
        <v>2015</v>
      </c>
      <c r="F1" s="6" t="n">
        <v>2016</v>
      </c>
      <c r="G1" s="6" t="n">
        <v>2017</v>
      </c>
      <c r="H1" s="6" t="n">
        <v>2018</v>
      </c>
      <c r="I1" s="6" t="n">
        <v>2019</v>
      </c>
      <c r="J1" s="6" t="n">
        <v>2020</v>
      </c>
      <c r="K1" s="6" t="n">
        <v>2021</v>
      </c>
      <c r="L1" s="6" t="n">
        <v>2022</v>
      </c>
      <c r="M1" s="6" t="n">
        <v>2023</v>
      </c>
      <c r="N1" s="6" t="n">
        <v>2024</v>
      </c>
      <c r="O1" s="6" t="n">
        <v>2025</v>
      </c>
    </row>
    <row r="2" customFormat="false" ht="15" hidden="false" customHeight="true" outlineLevel="0" collapsed="false">
      <c r="A2" s="4" t="s">
        <v>65</v>
      </c>
      <c r="B2" s="13" t="n">
        <v>46774</v>
      </c>
      <c r="C2" s="13" t="n">
        <v>51835</v>
      </c>
      <c r="D2" s="13" t="n">
        <v>60139</v>
      </c>
      <c r="E2" s="13" t="n">
        <v>82382</v>
      </c>
      <c r="F2" s="13" t="n">
        <v>78873</v>
      </c>
      <c r="G2" s="13" t="n">
        <v>69970</v>
      </c>
      <c r="H2" s="13" t="n">
        <v>72005</v>
      </c>
      <c r="I2" s="13" t="n">
        <v>80537</v>
      </c>
      <c r="J2" s="13" t="n">
        <v>75069</v>
      </c>
      <c r="K2" s="13" t="n">
        <v>81634</v>
      </c>
      <c r="L2" s="13" t="n">
        <v>124458</v>
      </c>
      <c r="M2" s="13" t="n">
        <v>202051</v>
      </c>
      <c r="N2" s="13" t="n">
        <v>243350</v>
      </c>
      <c r="O2" s="13" t="n">
        <v>213820</v>
      </c>
    </row>
    <row r="3" customFormat="false" ht="15" hidden="false" customHeight="true" outlineLevel="0" collapsed="false">
      <c r="A3" s="3" t="s">
        <v>66</v>
      </c>
      <c r="B3" s="8" t="n">
        <v>4380</v>
      </c>
      <c r="C3" s="8" t="n">
        <v>5129</v>
      </c>
      <c r="D3" s="8" t="n">
        <v>6607</v>
      </c>
      <c r="E3" s="8" t="n">
        <v>7216</v>
      </c>
      <c r="F3" s="8" t="n">
        <v>7851</v>
      </c>
      <c r="G3" s="8" t="n">
        <v>8447</v>
      </c>
      <c r="H3" s="8" t="n">
        <v>9661</v>
      </c>
      <c r="I3" s="8" t="n">
        <v>7050</v>
      </c>
      <c r="J3" s="8" t="n">
        <v>7444</v>
      </c>
      <c r="K3" s="8" t="n">
        <v>10984</v>
      </c>
      <c r="L3" s="8" t="n">
        <v>14976</v>
      </c>
      <c r="M3" s="8" t="n">
        <v>18212</v>
      </c>
      <c r="N3" s="8" t="n">
        <v>16271</v>
      </c>
      <c r="O3" s="8" t="n">
        <v>15160</v>
      </c>
    </row>
    <row r="4" customFormat="false" ht="15" hidden="false" customHeight="true" outlineLevel="0" collapsed="false">
      <c r="A4" s="3" t="s">
        <v>67</v>
      </c>
      <c r="B4" s="8" t="n">
        <v>171</v>
      </c>
      <c r="C4" s="8" t="n">
        <v>391</v>
      </c>
      <c r="D4" s="8" t="n">
        <v>826</v>
      </c>
      <c r="E4" s="8" t="n">
        <v>639</v>
      </c>
      <c r="F4" s="8" t="n">
        <v>992</v>
      </c>
      <c r="G4" s="8" t="n">
        <v>865</v>
      </c>
      <c r="H4" s="8" t="n">
        <v>528</v>
      </c>
      <c r="I4" s="8" t="n">
        <v>161</v>
      </c>
      <c r="J4" s="8" t="n">
        <v>260</v>
      </c>
      <c r="K4" s="8" t="n">
        <v>378</v>
      </c>
      <c r="L4" s="8" t="n">
        <v>1035</v>
      </c>
      <c r="M4" s="8" t="n">
        <v>620</v>
      </c>
      <c r="N4" s="8" t="n">
        <v>302</v>
      </c>
      <c r="O4" s="8" t="n">
        <v>617</v>
      </c>
    </row>
    <row r="5" customFormat="false" ht="15" hidden="false" customHeight="true" outlineLevel="0" collapsed="false">
      <c r="A5" s="3" t="s">
        <v>68</v>
      </c>
      <c r="B5" s="8" t="n">
        <v>335</v>
      </c>
      <c r="C5" s="8" t="n">
        <v>761</v>
      </c>
      <c r="D5" s="8" t="n">
        <v>640</v>
      </c>
      <c r="E5" s="8" t="n">
        <v>347</v>
      </c>
      <c r="F5" s="8" t="n">
        <v>469</v>
      </c>
      <c r="G5" s="8" t="n">
        <v>1320</v>
      </c>
      <c r="H5" s="8" t="n">
        <v>1759</v>
      </c>
      <c r="I5" s="8" t="n">
        <v>2197</v>
      </c>
      <c r="J5" s="8" t="n">
        <v>1055</v>
      </c>
      <c r="K5" s="8" t="n">
        <v>988</v>
      </c>
      <c r="L5" s="8" t="n">
        <v>1635</v>
      </c>
      <c r="M5" s="8" t="n">
        <v>2428</v>
      </c>
      <c r="N5" s="8" t="n">
        <v>2161</v>
      </c>
      <c r="O5" s="8" t="n">
        <v>2352</v>
      </c>
    </row>
    <row r="6" customFormat="false" ht="15" hidden="false" customHeight="true" outlineLevel="0" collapsed="false">
      <c r="A6" s="3" t="s">
        <v>69</v>
      </c>
      <c r="B6" s="8" t="n">
        <v>1190</v>
      </c>
      <c r="C6" s="8" t="n">
        <v>1056</v>
      </c>
      <c r="D6" s="8" t="n">
        <v>654</v>
      </c>
      <c r="E6" s="8" t="n">
        <v>1035</v>
      </c>
      <c r="F6" s="8" t="n">
        <v>1207</v>
      </c>
      <c r="G6" s="8" t="n">
        <v>1522</v>
      </c>
      <c r="H6" s="8" t="n">
        <v>2444</v>
      </c>
      <c r="I6" s="8" t="n">
        <v>2298</v>
      </c>
      <c r="J6" s="8" t="n">
        <v>1792</v>
      </c>
      <c r="K6" s="8" t="n">
        <v>1512</v>
      </c>
      <c r="L6" s="8" t="n">
        <v>2255</v>
      </c>
      <c r="M6" s="8" t="n">
        <v>2926</v>
      </c>
      <c r="N6" s="8" t="n">
        <v>4628</v>
      </c>
      <c r="O6" s="8" t="n">
        <v>3843</v>
      </c>
    </row>
    <row r="7" customFormat="false" ht="15" hidden="false" customHeight="true" outlineLevel="0" collapsed="false">
      <c r="A7" s="3" t="s">
        <v>70</v>
      </c>
      <c r="B7" s="8" t="n">
        <v>4777</v>
      </c>
      <c r="C7" s="8" t="n">
        <v>4195</v>
      </c>
      <c r="D7" s="8" t="n">
        <v>5222</v>
      </c>
      <c r="E7" s="8" t="n">
        <v>4428</v>
      </c>
      <c r="F7" s="8" t="n">
        <v>4103</v>
      </c>
      <c r="G7" s="8" t="n">
        <v>3938</v>
      </c>
      <c r="H7" s="8" t="n">
        <v>3557</v>
      </c>
      <c r="I7" s="8" t="n">
        <v>3933</v>
      </c>
      <c r="J7" s="8" t="n">
        <v>3017</v>
      </c>
      <c r="K7" s="8" t="n">
        <v>2634</v>
      </c>
      <c r="L7" s="8" t="n">
        <v>2752</v>
      </c>
      <c r="M7" s="8" t="n">
        <v>2738</v>
      </c>
      <c r="N7" s="8" t="n">
        <v>2846</v>
      </c>
      <c r="O7" s="8" t="n">
        <v>2253</v>
      </c>
    </row>
    <row r="8" customFormat="false" ht="15" hidden="false" customHeight="true" outlineLevel="0" collapsed="false">
      <c r="A8" s="3" t="s">
        <v>71</v>
      </c>
      <c r="B8" s="8" t="n">
        <v>10848</v>
      </c>
      <c r="C8" s="8" t="n">
        <v>16095</v>
      </c>
      <c r="D8" s="8" t="n">
        <v>23525</v>
      </c>
      <c r="E8" s="8" t="n">
        <v>37818</v>
      </c>
      <c r="F8" s="8" t="n">
        <v>35841</v>
      </c>
      <c r="G8" s="8" t="n">
        <v>32245</v>
      </c>
      <c r="H8" s="8" t="n">
        <v>30698</v>
      </c>
      <c r="I8" s="8" t="n">
        <v>34717</v>
      </c>
      <c r="J8" s="8" t="n">
        <v>30118</v>
      </c>
      <c r="K8" s="8" t="n">
        <v>29939</v>
      </c>
      <c r="L8" s="8" t="n">
        <v>30340</v>
      </c>
      <c r="M8" s="8" t="n">
        <v>37484</v>
      </c>
      <c r="N8" s="8" t="n">
        <v>43794</v>
      </c>
      <c r="O8" s="8" t="n">
        <v>43190</v>
      </c>
    </row>
    <row r="9" customFormat="false" ht="15" hidden="false" customHeight="true" outlineLevel="0" collapsed="false">
      <c r="A9" s="3" t="s">
        <v>72</v>
      </c>
      <c r="B9" s="8" t="n">
        <v>1686</v>
      </c>
      <c r="C9" s="8" t="n">
        <v>1598</v>
      </c>
      <c r="D9" s="8" t="n">
        <v>2248</v>
      </c>
      <c r="E9" s="8" t="n">
        <v>3317</v>
      </c>
      <c r="F9" s="8" t="n">
        <v>3600</v>
      </c>
      <c r="G9" s="8" t="n">
        <v>3157</v>
      </c>
      <c r="H9" s="8" t="n">
        <v>4257</v>
      </c>
      <c r="I9" s="8" t="n">
        <v>3026</v>
      </c>
      <c r="J9" s="8" t="n">
        <v>1334</v>
      </c>
      <c r="K9" s="8" t="n">
        <v>1444</v>
      </c>
      <c r="L9" s="8" t="n">
        <v>1869</v>
      </c>
      <c r="M9" s="8" t="n">
        <v>2716</v>
      </c>
      <c r="N9" s="8" t="n">
        <v>3956</v>
      </c>
      <c r="O9" s="8" t="n">
        <v>3627</v>
      </c>
    </row>
    <row r="10" customFormat="false" ht="15" hidden="false" customHeight="true" outlineLevel="0" collapsed="false">
      <c r="A10" s="3" t="s">
        <v>73</v>
      </c>
      <c r="B10" s="8" t="n">
        <v>857</v>
      </c>
      <c r="C10" s="8" t="n">
        <v>952</v>
      </c>
      <c r="D10" s="8" t="n">
        <v>976</v>
      </c>
      <c r="E10" s="8" t="n">
        <v>1153</v>
      </c>
      <c r="F10" s="8" t="n">
        <v>1434</v>
      </c>
      <c r="G10" s="8" t="n">
        <v>1038</v>
      </c>
      <c r="H10" s="8" t="n">
        <v>660</v>
      </c>
      <c r="I10" s="8" t="n">
        <v>790</v>
      </c>
      <c r="J10" s="8" t="n">
        <v>979</v>
      </c>
      <c r="K10" s="8" t="n">
        <v>1456</v>
      </c>
      <c r="L10" s="8" t="n">
        <v>2193</v>
      </c>
      <c r="M10" s="8" t="n">
        <v>2324</v>
      </c>
      <c r="N10" s="8" t="n">
        <v>2330</v>
      </c>
      <c r="O10" s="8" t="n">
        <v>2002</v>
      </c>
    </row>
    <row r="11" customFormat="false" ht="15" hidden="false" customHeight="true" outlineLevel="0" collapsed="false">
      <c r="A11" s="3" t="s">
        <v>74</v>
      </c>
      <c r="B11" s="8" t="n">
        <v>4691</v>
      </c>
      <c r="C11" s="8" t="n">
        <v>4665</v>
      </c>
      <c r="D11" s="8" t="n">
        <v>3968</v>
      </c>
      <c r="E11" s="8" t="n">
        <v>6142</v>
      </c>
      <c r="F11" s="8" t="n">
        <v>4204</v>
      </c>
      <c r="G11" s="8" t="n">
        <v>2823</v>
      </c>
      <c r="H11" s="8" t="n">
        <v>2088</v>
      </c>
      <c r="I11" s="8" t="n">
        <v>3670</v>
      </c>
      <c r="J11" s="8" t="n">
        <v>3772</v>
      </c>
      <c r="K11" s="8" t="n">
        <v>4476</v>
      </c>
      <c r="L11" s="8" t="n">
        <v>6430</v>
      </c>
      <c r="M11" s="8" t="n">
        <v>9588</v>
      </c>
      <c r="N11" s="8" t="n">
        <v>16425</v>
      </c>
      <c r="O11" s="8" t="n">
        <v>14490</v>
      </c>
    </row>
    <row r="12" customFormat="false" ht="15" hidden="false" customHeight="true" outlineLevel="0" collapsed="false">
      <c r="A12" s="3" t="s">
        <v>75</v>
      </c>
      <c r="B12" s="8" t="n">
        <v>1726</v>
      </c>
      <c r="C12" s="8" t="n">
        <v>1543</v>
      </c>
      <c r="D12" s="8" t="n">
        <v>847</v>
      </c>
      <c r="E12" s="8" t="n">
        <v>1212</v>
      </c>
      <c r="F12" s="8" t="n">
        <v>2242</v>
      </c>
      <c r="G12" s="8" t="n">
        <v>1972</v>
      </c>
      <c r="H12" s="8" t="n">
        <v>1653</v>
      </c>
      <c r="I12" s="8" t="n">
        <v>1547</v>
      </c>
      <c r="J12" s="8" t="n">
        <v>1302</v>
      </c>
      <c r="K12" s="8" t="n">
        <v>1972</v>
      </c>
      <c r="L12" s="8" t="n">
        <v>2482</v>
      </c>
      <c r="M12" s="8" t="n">
        <v>1859</v>
      </c>
      <c r="N12" s="8" t="n">
        <v>3481</v>
      </c>
      <c r="O12" s="8" t="n">
        <v>4534</v>
      </c>
    </row>
    <row r="13" customFormat="false" ht="15" hidden="false" customHeight="true" outlineLevel="0" collapsed="false">
      <c r="A13" s="3" t="s">
        <v>76</v>
      </c>
      <c r="B13" s="8" t="n">
        <v>1631</v>
      </c>
      <c r="C13" s="8" t="n">
        <v>1499</v>
      </c>
      <c r="D13" s="8" t="n">
        <v>1203</v>
      </c>
      <c r="E13" s="8" t="n">
        <v>1938</v>
      </c>
      <c r="F13" s="8" t="n">
        <v>1503</v>
      </c>
      <c r="G13" s="8" t="n">
        <v>903</v>
      </c>
      <c r="H13" s="8" t="n">
        <v>1252</v>
      </c>
      <c r="I13" s="8" t="n">
        <v>2175</v>
      </c>
      <c r="J13" s="8" t="n">
        <v>2179</v>
      </c>
      <c r="K13" s="8" t="n">
        <v>1668</v>
      </c>
      <c r="L13" s="8" t="n">
        <v>1494</v>
      </c>
      <c r="M13" s="8" t="n">
        <v>2147</v>
      </c>
      <c r="N13" s="8" t="n">
        <v>3495</v>
      </c>
      <c r="O13" s="8" t="n">
        <v>4112</v>
      </c>
    </row>
    <row r="14" customFormat="false" ht="15" hidden="false" customHeight="true" outlineLevel="0" collapsed="false">
      <c r="A14" s="4" t="s">
        <v>77</v>
      </c>
      <c r="B14" s="13" t="n">
        <v>9592</v>
      </c>
      <c r="C14" s="13" t="n">
        <v>7600</v>
      </c>
      <c r="D14" s="13" t="n">
        <v>5133</v>
      </c>
      <c r="E14" s="13" t="n">
        <v>3510</v>
      </c>
      <c r="F14" s="13" t="n">
        <v>1998</v>
      </c>
      <c r="G14" s="13" t="n">
        <v>2141</v>
      </c>
      <c r="H14" s="13" t="n">
        <v>5487</v>
      </c>
      <c r="I14" s="13" t="n">
        <v>8308</v>
      </c>
      <c r="J14" s="13" t="n">
        <v>9167</v>
      </c>
      <c r="K14" s="13" t="n">
        <v>12093</v>
      </c>
      <c r="L14" s="13" t="n">
        <v>42658</v>
      </c>
      <c r="M14" s="13" t="n">
        <v>100361</v>
      </c>
      <c r="N14" s="13" t="n">
        <v>122096</v>
      </c>
      <c r="O14" s="13" t="n">
        <v>96825</v>
      </c>
    </row>
    <row r="15" customFormat="false" ht="15" hidden="false" customHeight="true" outlineLevel="0" collapsed="false">
      <c r="A15" s="3" t="s">
        <v>78</v>
      </c>
      <c r="B15" s="8" t="n">
        <v>3869</v>
      </c>
      <c r="C15" s="8" t="n">
        <v>5335</v>
      </c>
      <c r="D15" s="8" t="n">
        <v>7227</v>
      </c>
      <c r="E15" s="8" t="n">
        <v>12639</v>
      </c>
      <c r="F15" s="8" t="n">
        <v>12500</v>
      </c>
      <c r="G15" s="8" t="n">
        <v>8818</v>
      </c>
      <c r="H15" s="8" t="n">
        <v>6765</v>
      </c>
      <c r="I15" s="8" t="n">
        <v>8196</v>
      </c>
      <c r="J15" s="8" t="n">
        <v>9630</v>
      </c>
      <c r="K15" s="8" t="n">
        <v>8872</v>
      </c>
      <c r="L15" s="8" t="n">
        <v>9483</v>
      </c>
      <c r="M15" s="8" t="n">
        <v>12384</v>
      </c>
      <c r="N15" s="8" t="n">
        <v>16568</v>
      </c>
      <c r="O15" s="8" t="n">
        <v>14283</v>
      </c>
    </row>
    <row r="16" customFormat="false" ht="15" hidden="false" customHeight="true" outlineLevel="0" collapsed="false">
      <c r="A16" s="3" t="s">
        <v>79</v>
      </c>
      <c r="B16" s="8" t="n">
        <v>1022</v>
      </c>
      <c r="C16" s="8" t="n">
        <v>1015</v>
      </c>
      <c r="D16" s="8" t="n">
        <v>1063</v>
      </c>
      <c r="E16" s="8" t="n">
        <v>987</v>
      </c>
      <c r="F16" s="8" t="n">
        <v>930</v>
      </c>
      <c r="G16" s="8" t="n">
        <v>782</v>
      </c>
      <c r="H16" s="8" t="n">
        <v>1196</v>
      </c>
      <c r="I16" s="8" t="n">
        <v>2468</v>
      </c>
      <c r="J16" s="8" t="n">
        <v>3020</v>
      </c>
      <c r="K16" s="8" t="n">
        <v>3219</v>
      </c>
      <c r="L16" s="8" t="n">
        <v>4857</v>
      </c>
      <c r="M16" s="8" t="n">
        <v>6266</v>
      </c>
      <c r="N16" s="8" t="n">
        <v>4997</v>
      </c>
      <c r="O16" s="8" t="n">
        <v>6533</v>
      </c>
    </row>
    <row r="17" customFormat="false" ht="15" hidden="false" customHeight="true" outlineLevel="0" collapsed="false">
      <c r="A17" s="10" t="s">
        <v>80</v>
      </c>
      <c r="B17" s="14" t="n">
        <f aca="false">IF(B2=0,"",B14/B2)</f>
        <v>0.205071193398042</v>
      </c>
      <c r="C17" s="14" t="n">
        <f aca="false">IF(C2=0,"",C14/C2)</f>
        <v>0.146619079772355</v>
      </c>
      <c r="D17" s="14" t="n">
        <f aca="false">IF(D2=0,"",D14/D2)</f>
        <v>0.0853522672475432</v>
      </c>
      <c r="E17" s="14" t="n">
        <f aca="false">IF(E2=0,"",E14/E2)</f>
        <v>0.0426063946007623</v>
      </c>
      <c r="F17" s="14" t="n">
        <f aca="false">IF(F2=0,"",F14/F2)</f>
        <v>0.0253318626145829</v>
      </c>
      <c r="G17" s="14" t="n">
        <f aca="false">IF(G2=0,"",G14/G2)</f>
        <v>0.0305988280691725</v>
      </c>
      <c r="H17" s="14" t="n">
        <f aca="false">IF(H2=0,"",H14/H2)</f>
        <v>0.0762030414554545</v>
      </c>
      <c r="I17" s="14" t="n">
        <f aca="false">IF(I2=0,"",I14/I2)</f>
        <v>0.103157554912649</v>
      </c>
      <c r="J17" s="14" t="n">
        <f aca="false">IF(J2=0,"",J14/J2)</f>
        <v>0.122114321490895</v>
      </c>
      <c r="K17" s="14" t="n">
        <f aca="false">IF(K2=0,"",K14/K2)</f>
        <v>0.148136805742705</v>
      </c>
      <c r="L17" s="14" t="n">
        <f aca="false">IF(L2=0,"",L14/L2)</f>
        <v>0.342750164714201</v>
      </c>
      <c r="M17" s="14" t="n">
        <f aca="false">IF(M2=0,"",M14/M2)</f>
        <v>0.496711226373539</v>
      </c>
      <c r="N17" s="14" t="n">
        <f aca="false">IF(N2=0,"",N14/N2)</f>
        <v>0.501730018491884</v>
      </c>
      <c r="O17" s="14" t="n">
        <f aca="false">IF(O2=0,"",O14/O2)</f>
        <v>0.452834159573473</v>
      </c>
    </row>
    <row r="19" customFormat="false" ht="15" hidden="false" customHeight="true" outlineLevel="0" collapsed="false">
      <c r="A19" s="4" t="s">
        <v>81</v>
      </c>
    </row>
    <row r="20" customFormat="false" ht="15" hidden="false" customHeight="true" outlineLevel="0" collapsed="false">
      <c r="A20" s="3" t="s">
        <v>82</v>
      </c>
      <c r="B20" s="8" t="n">
        <v>27448</v>
      </c>
      <c r="C20" s="8" t="n">
        <v>30133</v>
      </c>
      <c r="D20" s="8" t="n">
        <v>38864</v>
      </c>
      <c r="E20" s="8" t="n">
        <v>47864</v>
      </c>
      <c r="F20" s="8" t="n">
        <v>59758</v>
      </c>
      <c r="G20" s="8" t="n">
        <v>59918</v>
      </c>
      <c r="H20" s="8" t="n">
        <v>66835</v>
      </c>
      <c r="I20" s="8" t="n">
        <v>77536</v>
      </c>
      <c r="J20" s="8" t="n">
        <v>80523</v>
      </c>
      <c r="K20" s="8" t="n">
        <v>77545</v>
      </c>
      <c r="L20" s="8" t="n">
        <v>82372</v>
      </c>
      <c r="M20" s="8" t="n">
        <v>87823</v>
      </c>
      <c r="N20" s="8" t="n">
        <v>91658</v>
      </c>
      <c r="O20" s="8" t="n">
        <v>104270</v>
      </c>
    </row>
    <row r="21" customFormat="false" ht="15" hidden="false" customHeight="true" outlineLevel="0" collapsed="false">
      <c r="A21" s="3" t="s">
        <v>83</v>
      </c>
      <c r="B21" s="8" t="n">
        <v>25111</v>
      </c>
      <c r="C21" s="8" t="n">
        <v>28419</v>
      </c>
      <c r="D21" s="8" t="n">
        <v>35161</v>
      </c>
      <c r="E21" s="8" t="n">
        <v>43307</v>
      </c>
      <c r="F21" s="8" t="n">
        <v>53404</v>
      </c>
      <c r="G21" s="8" t="n">
        <v>52593</v>
      </c>
      <c r="H21" s="8" t="n">
        <v>57694</v>
      </c>
      <c r="I21" s="8" t="n">
        <v>66751</v>
      </c>
      <c r="J21" s="8" t="n">
        <v>68719</v>
      </c>
      <c r="K21" s="8" t="n">
        <v>65576</v>
      </c>
      <c r="L21" s="8" t="n">
        <v>67662</v>
      </c>
      <c r="M21" s="8" t="n">
        <v>65048</v>
      </c>
      <c r="N21" s="8" t="n">
        <v>53394</v>
      </c>
      <c r="O21" s="8" t="n">
        <v>51028</v>
      </c>
    </row>
    <row r="22" customFormat="false" ht="15" hidden="false" customHeight="true" outlineLevel="0" collapsed="false">
      <c r="A22" s="4" t="s">
        <v>84</v>
      </c>
      <c r="B22" s="13"/>
      <c r="C22" s="13"/>
      <c r="D22" s="13" t="n">
        <v>1797</v>
      </c>
      <c r="E22" s="13" t="n">
        <v>2744</v>
      </c>
      <c r="F22" s="13" t="n">
        <v>4120</v>
      </c>
      <c r="G22" s="13" t="n">
        <v>4666</v>
      </c>
      <c r="H22" s="13" t="n">
        <v>6934</v>
      </c>
      <c r="I22" s="13" t="n">
        <v>8481</v>
      </c>
      <c r="J22" s="13" t="n">
        <v>9231</v>
      </c>
      <c r="K22" s="13" t="n">
        <v>9947</v>
      </c>
      <c r="L22" s="13" t="n">
        <v>12583</v>
      </c>
      <c r="M22" s="13" t="n">
        <v>19995</v>
      </c>
      <c r="N22" s="13" t="n">
        <v>34797</v>
      </c>
      <c r="O22" s="13" t="n">
        <v>49737</v>
      </c>
    </row>
    <row r="23" customFormat="false" ht="15" hidden="false" customHeight="true" outlineLevel="0" collapsed="false">
      <c r="A23" s="3" t="s">
        <v>85</v>
      </c>
      <c r="B23" s="8" t="n">
        <v>1945</v>
      </c>
      <c r="C23" s="8" t="n">
        <v>1597</v>
      </c>
      <c r="D23" s="8" t="n">
        <v>1867</v>
      </c>
      <c r="E23" s="8" t="n">
        <v>1669</v>
      </c>
      <c r="F23" s="8" t="n">
        <v>1857</v>
      </c>
      <c r="G23" s="8" t="n">
        <v>2392</v>
      </c>
      <c r="H23" s="8" t="n">
        <v>2049</v>
      </c>
      <c r="I23" s="8" t="n">
        <v>2137</v>
      </c>
      <c r="J23" s="8" t="n">
        <v>2482</v>
      </c>
      <c r="K23" s="8" t="n">
        <v>1956</v>
      </c>
      <c r="L23" s="8" t="n">
        <v>2057</v>
      </c>
      <c r="M23" s="8" t="n">
        <v>2706</v>
      </c>
      <c r="N23" s="8" t="n">
        <v>2827</v>
      </c>
      <c r="O23" s="8" t="n">
        <v>2846</v>
      </c>
    </row>
    <row r="24" customFormat="false" ht="15" hidden="false" customHeight="true" outlineLevel="0" collapsed="false">
      <c r="A24" s="3" t="s">
        <v>86</v>
      </c>
      <c r="B24" s="8" t="n">
        <v>7047</v>
      </c>
      <c r="C24" s="8" t="n">
        <v>8766</v>
      </c>
      <c r="D24" s="8" t="n">
        <v>13698</v>
      </c>
      <c r="E24" s="8" t="n">
        <v>16850</v>
      </c>
      <c r="F24" s="8" t="n">
        <v>22634</v>
      </c>
      <c r="G24" s="8" t="n">
        <v>29053</v>
      </c>
      <c r="H24" s="8" t="n">
        <v>33056</v>
      </c>
      <c r="I24" s="8" t="n">
        <v>34758</v>
      </c>
      <c r="J24" s="8" t="n">
        <v>42376</v>
      </c>
      <c r="K24" s="8" t="n">
        <v>52046</v>
      </c>
      <c r="L24" s="8" t="n">
        <v>71960</v>
      </c>
      <c r="M24" s="8" t="n">
        <v>80474</v>
      </c>
      <c r="N24" s="8" t="n">
        <v>64795</v>
      </c>
      <c r="O24" s="8" t="n">
        <v>57834</v>
      </c>
    </row>
    <row r="26" customFormat="false" ht="15" hidden="false" customHeight="true" outlineLevel="0" collapsed="false">
      <c r="A26" s="10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6" min="2" style="1" width="12"/>
    <col collapsed="false" customWidth="true" hidden="false" outlineLevel="0" max="10" min="7" style="1" width="11"/>
  </cols>
  <sheetData>
    <row r="1" customFormat="false" ht="23.25" hidden="false" customHeight="true" outlineLevel="0" collapsed="false">
      <c r="A1" s="5" t="s">
        <v>88</v>
      </c>
      <c r="B1" s="6" t="s">
        <v>89</v>
      </c>
      <c r="C1" s="6" t="s">
        <v>90</v>
      </c>
      <c r="D1" s="6" t="s">
        <v>91</v>
      </c>
      <c r="E1" s="6" t="s">
        <v>92</v>
      </c>
      <c r="F1" s="6" t="s">
        <v>93</v>
      </c>
      <c r="G1" s="6" t="s">
        <v>94</v>
      </c>
      <c r="H1" s="6" t="s">
        <v>95</v>
      </c>
      <c r="I1" s="6" t="s">
        <v>96</v>
      </c>
      <c r="J1" s="6" t="s">
        <v>97</v>
      </c>
    </row>
    <row r="2" customFormat="false" ht="15" hidden="false" customHeight="true" outlineLevel="0" collapsed="false">
      <c r="A2" s="15" t="n">
        <v>1993</v>
      </c>
      <c r="B2" s="8" t="n">
        <v>23371</v>
      </c>
      <c r="C2" s="8" t="n">
        <v>3498</v>
      </c>
      <c r="D2" s="8" t="n">
        <v>6327</v>
      </c>
      <c r="E2" s="8" t="n">
        <v>8821</v>
      </c>
      <c r="F2" s="8" t="n">
        <v>4724</v>
      </c>
      <c r="G2" s="9" t="n">
        <f aca="false">C2/$B2</f>
        <v>0.149672671259253</v>
      </c>
      <c r="H2" s="9" t="n">
        <f aca="false">D2/$B2</f>
        <v>0.270720123229644</v>
      </c>
      <c r="I2" s="9" t="n">
        <f aca="false">E2/$B2</f>
        <v>0.37743357152026</v>
      </c>
      <c r="J2" s="9" t="n">
        <f aca="false">F2/$B2</f>
        <v>0.202130845920157</v>
      </c>
    </row>
    <row r="3" customFormat="false" ht="15" hidden="false" customHeight="true" outlineLevel="0" collapsed="false">
      <c r="A3" s="15" t="n">
        <v>1994</v>
      </c>
      <c r="B3" s="8" t="n">
        <v>28845</v>
      </c>
      <c r="C3" s="8" t="n">
        <v>3395</v>
      </c>
      <c r="D3" s="8" t="n">
        <v>7730</v>
      </c>
      <c r="E3" s="8" t="n">
        <v>10292</v>
      </c>
      <c r="F3" s="8" t="n">
        <v>7428</v>
      </c>
      <c r="G3" s="9" t="n">
        <f aca="false">C3/$B3</f>
        <v>0.117698041254984</v>
      </c>
      <c r="H3" s="9" t="n">
        <f aca="false">D3/$B3</f>
        <v>0.267984052695441</v>
      </c>
      <c r="I3" s="9" t="n">
        <f aca="false">E3/$B3</f>
        <v>0.356803605477552</v>
      </c>
      <c r="J3" s="9" t="n">
        <f aca="false">F3/$B3</f>
        <v>0.257514300572023</v>
      </c>
    </row>
    <row r="4" customFormat="false" ht="15" hidden="false" customHeight="true" outlineLevel="0" collapsed="false">
      <c r="A4" s="15" t="n">
        <v>1995</v>
      </c>
      <c r="B4" s="8" t="n">
        <v>35364</v>
      </c>
      <c r="C4" s="8" t="n">
        <v>3188</v>
      </c>
      <c r="D4" s="8" t="n">
        <v>10271</v>
      </c>
      <c r="E4" s="8" t="n">
        <v>11466</v>
      </c>
      <c r="F4" s="8" t="n">
        <v>10439</v>
      </c>
      <c r="G4" s="9" t="n">
        <f aca="false">C4/$B4</f>
        <v>0.0901481732835652</v>
      </c>
      <c r="H4" s="9" t="n">
        <f aca="false">D4/$B4</f>
        <v>0.290436602194322</v>
      </c>
      <c r="I4" s="9" t="n">
        <f aca="false">E4/$B4</f>
        <v>0.324228028503563</v>
      </c>
      <c r="J4" s="9" t="n">
        <f aca="false">F4/$B4</f>
        <v>0.29518719601855</v>
      </c>
    </row>
    <row r="5" customFormat="false" ht="15" hidden="false" customHeight="true" outlineLevel="0" collapsed="false">
      <c r="A5" s="15" t="n">
        <v>1996</v>
      </c>
      <c r="B5" s="8" t="n">
        <v>38101</v>
      </c>
      <c r="C5" s="8" t="n">
        <v>3341</v>
      </c>
      <c r="D5" s="8" t="n">
        <v>10555</v>
      </c>
      <c r="E5" s="8" t="n">
        <v>13971</v>
      </c>
      <c r="F5" s="8" t="n">
        <v>10235</v>
      </c>
      <c r="G5" s="9" t="n">
        <f aca="false">C5/$B5</f>
        <v>0.0876879871919372</v>
      </c>
      <c r="H5" s="9" t="n">
        <f aca="false">D5/$B5</f>
        <v>0.277026849688985</v>
      </c>
      <c r="I5" s="9" t="n">
        <f aca="false">E5/$B5</f>
        <v>0.366683289152516</v>
      </c>
      <c r="J5" s="9" t="n">
        <f aca="false">F5/$B5</f>
        <v>0.268628119996851</v>
      </c>
    </row>
    <row r="6" customFormat="false" ht="15" hidden="false" customHeight="true" outlineLevel="0" collapsed="false">
      <c r="A6" s="15" t="n">
        <v>1997</v>
      </c>
      <c r="B6" s="8" t="n">
        <v>37624</v>
      </c>
      <c r="C6" s="8" t="n">
        <v>3595</v>
      </c>
      <c r="D6" s="8" t="n">
        <v>10758</v>
      </c>
      <c r="E6" s="8" t="n">
        <v>13889</v>
      </c>
      <c r="F6" s="8" t="n">
        <v>9382</v>
      </c>
      <c r="G6" s="9" t="n">
        <f aca="false">C6/$B6</f>
        <v>0.0955507123112907</v>
      </c>
      <c r="H6" s="9" t="n">
        <f aca="false">D6/$B6</f>
        <v>0.285934509887306</v>
      </c>
      <c r="I6" s="9" t="n">
        <f aca="false">E6/$B6</f>
        <v>0.369152668509462</v>
      </c>
      <c r="J6" s="9" t="n">
        <f aca="false">F6/$B6</f>
        <v>0.249362109291941</v>
      </c>
    </row>
    <row r="7" customFormat="false" ht="15" hidden="false" customHeight="true" outlineLevel="0" collapsed="false">
      <c r="A7" s="15" t="n">
        <v>1998</v>
      </c>
      <c r="B7" s="8" t="n">
        <v>40485</v>
      </c>
      <c r="C7" s="8" t="n">
        <v>4684</v>
      </c>
      <c r="D7" s="8" t="n">
        <v>11736</v>
      </c>
      <c r="E7" s="8" t="n">
        <v>14633</v>
      </c>
      <c r="F7" s="8" t="n">
        <v>9431</v>
      </c>
      <c r="G7" s="9" t="n">
        <f aca="false">C7/$B7</f>
        <v>0.115697171792022</v>
      </c>
      <c r="H7" s="9" t="n">
        <f aca="false">D7/$B7</f>
        <v>0.289885142645424</v>
      </c>
      <c r="I7" s="9" t="n">
        <f aca="false">E7/$B7</f>
        <v>0.361442509571446</v>
      </c>
      <c r="J7" s="9" t="n">
        <f aca="false">F7/$B7</f>
        <v>0.232950475484747</v>
      </c>
    </row>
    <row r="8" customFormat="false" ht="15" hidden="false" customHeight="true" outlineLevel="0" collapsed="false">
      <c r="A8" s="15" t="n">
        <v>1999</v>
      </c>
      <c r="B8" s="8" t="n">
        <v>35126</v>
      </c>
      <c r="C8" s="8" t="n">
        <v>4344</v>
      </c>
      <c r="D8" s="8" t="n">
        <v>9712</v>
      </c>
      <c r="E8" s="8" t="n">
        <v>14013</v>
      </c>
      <c r="F8" s="8" t="n">
        <v>7055</v>
      </c>
      <c r="G8" s="9" t="n">
        <f aca="false">C8/$B8</f>
        <v>0.123669077036953</v>
      </c>
      <c r="H8" s="9" t="n">
        <f aca="false">D8/$B8</f>
        <v>0.276490349029209</v>
      </c>
      <c r="I8" s="9" t="n">
        <f aca="false">E8/$B8</f>
        <v>0.398935261629562</v>
      </c>
      <c r="J8" s="9" t="n">
        <f aca="false">F8/$B8</f>
        <v>0.200848374423504</v>
      </c>
    </row>
    <row r="9" customFormat="false" ht="15" hidden="false" customHeight="true" outlineLevel="0" collapsed="false">
      <c r="A9" s="15" t="n">
        <v>2000</v>
      </c>
      <c r="B9" s="8" t="n">
        <v>37583</v>
      </c>
      <c r="C9" s="8" t="n">
        <v>4109</v>
      </c>
      <c r="D9" s="8" t="n">
        <v>9848</v>
      </c>
      <c r="E9" s="8" t="n">
        <v>14548</v>
      </c>
      <c r="F9" s="8" t="n">
        <v>9078</v>
      </c>
      <c r="G9" s="9" t="n">
        <f aca="false">C9/$B9</f>
        <v>0.109331346619482</v>
      </c>
      <c r="H9" s="9" t="n">
        <f aca="false">D9/$B9</f>
        <v>0.262033366149589</v>
      </c>
      <c r="I9" s="9" t="n">
        <f aca="false">E9/$B9</f>
        <v>0.387089907671021</v>
      </c>
      <c r="J9" s="9" t="n">
        <f aca="false">F9/$B9</f>
        <v>0.241545379559907</v>
      </c>
    </row>
    <row r="10" customFormat="false" ht="15" hidden="false" customHeight="true" outlineLevel="0" collapsed="false">
      <c r="A10" s="15" t="n">
        <v>2001</v>
      </c>
      <c r="B10" s="8" t="n">
        <v>37815</v>
      </c>
      <c r="C10" s="8" t="n">
        <v>6494</v>
      </c>
      <c r="D10" s="8" t="n">
        <v>10544</v>
      </c>
      <c r="E10" s="8" t="n">
        <v>12542</v>
      </c>
      <c r="F10" s="8" t="n">
        <v>8233</v>
      </c>
      <c r="G10" s="9" t="n">
        <f aca="false">C10/$B10</f>
        <v>0.171730794658204</v>
      </c>
      <c r="H10" s="9" t="n">
        <f aca="false">D10/$B10</f>
        <v>0.278831151659394</v>
      </c>
      <c r="I10" s="9" t="n">
        <f aca="false">E10/$B10</f>
        <v>0.331667327779982</v>
      </c>
      <c r="J10" s="9" t="n">
        <f aca="false">F10/$B10</f>
        <v>0.217717836837234</v>
      </c>
    </row>
    <row r="11" customFormat="false" ht="15" hidden="false" customHeight="true" outlineLevel="0" collapsed="false">
      <c r="A11" s="15" t="n">
        <v>2002</v>
      </c>
      <c r="B11" s="8" t="n">
        <v>22744</v>
      </c>
      <c r="C11" s="8" t="n">
        <v>4633</v>
      </c>
      <c r="D11" s="8" t="n">
        <v>6266</v>
      </c>
      <c r="E11" s="8" t="n">
        <v>7812</v>
      </c>
      <c r="F11" s="8" t="n">
        <v>4033</v>
      </c>
      <c r="G11" s="9" t="n">
        <f aca="false">C11/$B11</f>
        <v>0.203702075272599</v>
      </c>
      <c r="H11" s="9" t="n">
        <f aca="false">D11/$B11</f>
        <v>0.275501231093915</v>
      </c>
      <c r="I11" s="9" t="n">
        <f aca="false">E11/$B11</f>
        <v>0.343475202251143</v>
      </c>
      <c r="J11" s="9" t="n">
        <f aca="false">F11/$B11</f>
        <v>0.177321491382343</v>
      </c>
    </row>
    <row r="12" customFormat="false" ht="15" hidden="false" customHeight="true" outlineLevel="0" collapsed="false">
      <c r="A12" s="15" t="n">
        <v>2003</v>
      </c>
      <c r="B12" s="8" t="n">
        <v>21434</v>
      </c>
      <c r="C12" s="8" t="n">
        <v>3633</v>
      </c>
      <c r="D12" s="8" t="n">
        <v>5931</v>
      </c>
      <c r="E12" s="8" t="n">
        <v>8307</v>
      </c>
      <c r="F12" s="8" t="n">
        <v>3563</v>
      </c>
      <c r="G12" s="9" t="n">
        <f aca="false">C12/$B12</f>
        <v>0.169497060744611</v>
      </c>
      <c r="H12" s="9" t="n">
        <f aca="false">D12/$B12</f>
        <v>0.276709900158626</v>
      </c>
      <c r="I12" s="9" t="n">
        <f aca="false">E12/$B12</f>
        <v>0.387561817672856</v>
      </c>
      <c r="J12" s="9" t="n">
        <f aca="false">F12/$B12</f>
        <v>0.166231221423906</v>
      </c>
    </row>
    <row r="13" customFormat="false" ht="15" hidden="false" customHeight="true" outlineLevel="0" collapsed="false">
      <c r="A13" s="15" t="n">
        <v>2004</v>
      </c>
      <c r="B13" s="8" t="n">
        <v>23219</v>
      </c>
      <c r="C13" s="8" t="n">
        <v>3581</v>
      </c>
      <c r="D13" s="8" t="n">
        <v>7473</v>
      </c>
      <c r="E13" s="8" t="n">
        <v>7225</v>
      </c>
      <c r="F13" s="8" t="n">
        <v>4940</v>
      </c>
      <c r="G13" s="9" t="n">
        <f aca="false">C13/$B13</f>
        <v>0.154227141565098</v>
      </c>
      <c r="H13" s="9" t="n">
        <f aca="false">D13/$B13</f>
        <v>0.321848486153581</v>
      </c>
      <c r="I13" s="9" t="n">
        <f aca="false">E13/$B13</f>
        <v>0.311167578276412</v>
      </c>
      <c r="J13" s="9" t="n">
        <f aca="false">F13/$B13</f>
        <v>0.21275679400491</v>
      </c>
    </row>
    <row r="14" customFormat="false" ht="15" hidden="false" customHeight="true" outlineLevel="0" collapsed="false">
      <c r="A14" s="15" t="n">
        <v>2005</v>
      </c>
      <c r="B14" s="8" t="n">
        <v>28413</v>
      </c>
      <c r="C14" s="8" t="n">
        <v>3588</v>
      </c>
      <c r="D14" s="8" t="n">
        <v>9262</v>
      </c>
      <c r="E14" s="8" t="n">
        <v>9178</v>
      </c>
      <c r="F14" s="8" t="n">
        <v>6382</v>
      </c>
      <c r="G14" s="9" t="n">
        <f aca="false">C14/$B14</f>
        <v>0.126280223841199</v>
      </c>
      <c r="H14" s="9" t="n">
        <f aca="false">D14/$B14</f>
        <v>0.325977545489741</v>
      </c>
      <c r="I14" s="9" t="n">
        <f aca="false">E14/$B14</f>
        <v>0.323021152289445</v>
      </c>
      <c r="J14" s="9" t="n">
        <f aca="false">F14/$B14</f>
        <v>0.224615492908176</v>
      </c>
    </row>
    <row r="15" customFormat="false" ht="15" hidden="false" customHeight="true" outlineLevel="0" collapsed="false">
      <c r="A15" s="15" t="n">
        <v>2006</v>
      </c>
      <c r="B15" s="8" t="n">
        <v>32264</v>
      </c>
      <c r="C15" s="8" t="n">
        <v>3535</v>
      </c>
      <c r="D15" s="8" t="n">
        <v>10933</v>
      </c>
      <c r="E15" s="8" t="n">
        <v>10130</v>
      </c>
      <c r="F15" s="8" t="n">
        <v>7665</v>
      </c>
      <c r="G15" s="9" t="n">
        <f aca="false">C15/$B15</f>
        <v>0.109564840069427</v>
      </c>
      <c r="H15" s="9" t="n">
        <f aca="false">D15/$B15</f>
        <v>0.338860649640466</v>
      </c>
      <c r="I15" s="9" t="n">
        <f aca="false">E15/$B15</f>
        <v>0.313972229109844</v>
      </c>
      <c r="J15" s="9" t="n">
        <f aca="false">F15/$B15</f>
        <v>0.237571286883214</v>
      </c>
    </row>
    <row r="16" customFormat="false" ht="15" hidden="false" customHeight="true" outlineLevel="0" collapsed="false">
      <c r="A16" s="15" t="n">
        <v>2007</v>
      </c>
      <c r="B16" s="8" t="n">
        <v>40215</v>
      </c>
      <c r="C16" s="8" t="n">
        <v>4332</v>
      </c>
      <c r="D16" s="8" t="n">
        <v>14885</v>
      </c>
      <c r="E16" s="8" t="n">
        <v>13090</v>
      </c>
      <c r="F16" s="8" t="n">
        <v>7908</v>
      </c>
      <c r="G16" s="9" t="n">
        <f aca="false">C16/$B16</f>
        <v>0.107720999627005</v>
      </c>
      <c r="H16" s="9" t="n">
        <f aca="false">D16/$B16</f>
        <v>0.370135521571553</v>
      </c>
      <c r="I16" s="9" t="n">
        <f aca="false">E16/$B16</f>
        <v>0.32550043516101</v>
      </c>
      <c r="J16" s="9" t="n">
        <f aca="false">F16/$B16</f>
        <v>0.196643043640433</v>
      </c>
    </row>
    <row r="17" customFormat="false" ht="15" hidden="false" customHeight="true" outlineLevel="0" collapsed="false">
      <c r="A17" s="15" t="n">
        <v>2008</v>
      </c>
      <c r="B17" s="8" t="n">
        <v>53625</v>
      </c>
      <c r="C17" s="8" t="n">
        <v>5573</v>
      </c>
      <c r="D17" s="8" t="n">
        <v>15285</v>
      </c>
      <c r="E17" s="8" t="n">
        <v>25869</v>
      </c>
      <c r="F17" s="8" t="n">
        <v>6896</v>
      </c>
      <c r="G17" s="9" t="n">
        <f aca="false">C17/$B17</f>
        <v>0.103925407925408</v>
      </c>
      <c r="H17" s="9" t="n">
        <f aca="false">D17/$B17</f>
        <v>0.285034965034965</v>
      </c>
      <c r="I17" s="9" t="n">
        <f aca="false">E17/$B17</f>
        <v>0.482405594405594</v>
      </c>
      <c r="J17" s="9" t="n">
        <f aca="false">F17/$B17</f>
        <v>0.128596736596737</v>
      </c>
    </row>
    <row r="18" customFormat="false" ht="15" hidden="false" customHeight="true" outlineLevel="0" collapsed="false">
      <c r="A18" s="15" t="n">
        <v>2009</v>
      </c>
      <c r="B18" s="8" t="n">
        <v>57355</v>
      </c>
      <c r="C18" s="8" t="n">
        <v>4436</v>
      </c>
      <c r="D18" s="8" t="n">
        <v>15066</v>
      </c>
      <c r="E18" s="8" t="n">
        <v>30796</v>
      </c>
      <c r="F18" s="8" t="n">
        <v>7056</v>
      </c>
      <c r="G18" s="9" t="n">
        <f aca="false">C18/$B18</f>
        <v>0.0773428646151164</v>
      </c>
      <c r="H18" s="9" t="n">
        <f aca="false">D18/$B18</f>
        <v>0.262679801237904</v>
      </c>
      <c r="I18" s="9" t="n">
        <f aca="false">E18/$B18</f>
        <v>0.5369366227879</v>
      </c>
      <c r="J18" s="9" t="n">
        <f aca="false">F18/$B18</f>
        <v>0.123023276087525</v>
      </c>
    </row>
    <row r="19" customFormat="false" ht="15" hidden="false" customHeight="true" outlineLevel="0" collapsed="false">
      <c r="A19" s="15" t="n">
        <v>2010</v>
      </c>
      <c r="B19" s="8" t="n">
        <v>40607</v>
      </c>
      <c r="C19" s="8" t="n">
        <v>4353</v>
      </c>
      <c r="D19" s="8" t="n">
        <v>13090</v>
      </c>
      <c r="E19" s="8" t="n">
        <v>17082</v>
      </c>
      <c r="F19" s="8" t="n">
        <v>6083</v>
      </c>
      <c r="G19" s="9" t="n">
        <f aca="false">C19/$B19</f>
        <v>0.107198266308765</v>
      </c>
      <c r="H19" s="9" t="n">
        <f aca="false">D19/$B19</f>
        <v>0.322358214101017</v>
      </c>
      <c r="I19" s="9" t="n">
        <f aca="false">E19/$B19</f>
        <v>0.420666387568646</v>
      </c>
      <c r="J19" s="9" t="n">
        <f aca="false">F19/$B19</f>
        <v>0.149801758317531</v>
      </c>
    </row>
    <row r="20" customFormat="false" ht="15" hidden="false" customHeight="true" outlineLevel="0" collapsed="false">
      <c r="A20" s="15" t="n">
        <v>2011</v>
      </c>
      <c r="B20" s="8" t="n">
        <v>39768</v>
      </c>
      <c r="C20" s="8" t="n">
        <v>4653</v>
      </c>
      <c r="D20" s="8" t="n">
        <v>12341</v>
      </c>
      <c r="E20" s="8" t="n">
        <v>12912</v>
      </c>
      <c r="F20" s="8" t="n">
        <v>9862</v>
      </c>
      <c r="G20" s="9" t="n">
        <f aca="false">C20/$B20</f>
        <v>0.117003621001811</v>
      </c>
      <c r="H20" s="9" t="n">
        <f aca="false">D20/$B20</f>
        <v>0.310324884329109</v>
      </c>
      <c r="I20" s="9" t="n">
        <f aca="false">E20/$B20</f>
        <v>0.324683162341581</v>
      </c>
      <c r="J20" s="9" t="n">
        <f aca="false">F20/$B20</f>
        <v>0.2479883323275</v>
      </c>
    </row>
    <row r="21" customFormat="false" ht="15" hidden="false" customHeight="true" outlineLevel="0" collapsed="false">
      <c r="A21" s="15" t="n">
        <v>2012</v>
      </c>
      <c r="B21" s="8" t="n">
        <v>46774</v>
      </c>
      <c r="C21" s="8" t="n">
        <v>5489</v>
      </c>
      <c r="D21" s="8" t="n">
        <v>11215</v>
      </c>
      <c r="E21" s="8" t="n">
        <v>17546</v>
      </c>
      <c r="F21" s="8" t="n">
        <v>12524</v>
      </c>
      <c r="G21" s="9" t="n">
        <f aca="false">C21/$B21</f>
        <v>0.117351520075255</v>
      </c>
      <c r="H21" s="9" t="n">
        <f aca="false">D21/$B21</f>
        <v>0.23976995766879</v>
      </c>
      <c r="I21" s="9" t="n">
        <f aca="false">E21/$B21</f>
        <v>0.375122931543165</v>
      </c>
      <c r="J21" s="9" t="n">
        <f aca="false">F21/$B21</f>
        <v>0.267755590712789</v>
      </c>
    </row>
    <row r="22" customFormat="false" ht="15" hidden="false" customHeight="true" outlineLevel="0" collapsed="false">
      <c r="A22" s="15" t="n">
        <v>2013</v>
      </c>
      <c r="B22" s="8" t="n">
        <v>51835</v>
      </c>
      <c r="C22" s="8" t="n">
        <v>5310</v>
      </c>
      <c r="D22" s="8" t="n">
        <v>15620</v>
      </c>
      <c r="E22" s="8" t="n">
        <v>20902</v>
      </c>
      <c r="F22" s="8" t="n">
        <v>10004</v>
      </c>
      <c r="G22" s="9" t="n">
        <f aca="false">C22/$B22</f>
        <v>0.102440435998842</v>
      </c>
      <c r="H22" s="9" t="n">
        <f aca="false">D22/$B22</f>
        <v>0.30134079290055</v>
      </c>
      <c r="I22" s="9" t="n">
        <f aca="false">E22/$B22</f>
        <v>0.403241053342336</v>
      </c>
      <c r="J22" s="9" t="n">
        <f aca="false">F22/$B22</f>
        <v>0.192997009742452</v>
      </c>
    </row>
    <row r="23" customFormat="false" ht="15" hidden="false" customHeight="true" outlineLevel="0" collapsed="false">
      <c r="A23" s="15" t="n">
        <v>2014</v>
      </c>
      <c r="B23" s="8" t="n">
        <v>60139</v>
      </c>
      <c r="C23" s="8" t="n">
        <v>4898</v>
      </c>
      <c r="D23" s="8" t="n">
        <v>16944</v>
      </c>
      <c r="E23" s="8" t="n">
        <v>29019</v>
      </c>
      <c r="F23" s="8" t="n">
        <v>9278</v>
      </c>
      <c r="G23" s="9" t="n">
        <f aca="false">C23/$B23</f>
        <v>0.0814446532200402</v>
      </c>
      <c r="H23" s="9" t="n">
        <f aca="false">D23/$B23</f>
        <v>0.281747285455362</v>
      </c>
      <c r="I23" s="9" t="n">
        <f aca="false">E23/$B23</f>
        <v>0.482532133889822</v>
      </c>
      <c r="J23" s="9" t="n">
        <f aca="false">F23/$B23</f>
        <v>0.154275927434776</v>
      </c>
    </row>
    <row r="24" customFormat="false" ht="15" hidden="false" customHeight="true" outlineLevel="0" collapsed="false">
      <c r="A24" s="15" t="n">
        <v>2015</v>
      </c>
      <c r="B24" s="8" t="n">
        <v>82382</v>
      </c>
      <c r="C24" s="8" t="n">
        <v>4787</v>
      </c>
      <c r="D24" s="8" t="n">
        <v>18249</v>
      </c>
      <c r="E24" s="8" t="n">
        <v>48399</v>
      </c>
      <c r="F24" s="8" t="n">
        <v>10948</v>
      </c>
      <c r="G24" s="9" t="n">
        <f aca="false">C24/$B24</f>
        <v>0.0581073535481052</v>
      </c>
      <c r="H24" s="9" t="n">
        <f aca="false">D24/$B24</f>
        <v>0.221516836202083</v>
      </c>
      <c r="I24" s="9" t="n">
        <f aca="false">E24/$B24</f>
        <v>0.587494841106067</v>
      </c>
      <c r="J24" s="9" t="n">
        <f aca="false">F24/$B24</f>
        <v>0.132893107717705</v>
      </c>
    </row>
    <row r="25" customFormat="false" ht="15" hidden="false" customHeight="true" outlineLevel="0" collapsed="false">
      <c r="A25" s="15" t="n">
        <v>2016</v>
      </c>
      <c r="B25" s="8" t="n">
        <v>78873</v>
      </c>
      <c r="C25" s="8" t="n">
        <v>4309</v>
      </c>
      <c r="D25" s="8" t="n">
        <v>15261</v>
      </c>
      <c r="E25" s="8" t="n">
        <v>50473</v>
      </c>
      <c r="F25" s="8" t="n">
        <v>8829</v>
      </c>
      <c r="G25" s="9" t="n">
        <f aca="false">C25/$B25</f>
        <v>0.0546321301332522</v>
      </c>
      <c r="H25" s="9" t="n">
        <f aca="false">D25/$B25</f>
        <v>0.193488265946522</v>
      </c>
      <c r="I25" s="9" t="n">
        <f aca="false">E25/$B25</f>
        <v>0.639927478351274</v>
      </c>
      <c r="J25" s="9" t="n">
        <f aca="false">F25/$B25</f>
        <v>0.111939446959035</v>
      </c>
    </row>
    <row r="26" customFormat="false" ht="15" hidden="false" customHeight="true" outlineLevel="0" collapsed="false">
      <c r="A26" s="15" t="n">
        <v>2017</v>
      </c>
      <c r="B26" s="8" t="n">
        <v>69970</v>
      </c>
      <c r="C26" s="8" t="n">
        <v>5856</v>
      </c>
      <c r="D26" s="8" t="n">
        <v>13499</v>
      </c>
      <c r="E26" s="8" t="n">
        <v>42840</v>
      </c>
      <c r="F26" s="8" t="n">
        <v>7776</v>
      </c>
      <c r="G26" s="9" t="n">
        <f aca="false">C26/$B26</f>
        <v>0.0836930112905531</v>
      </c>
      <c r="H26" s="9" t="n">
        <f aca="false">D26/$B26</f>
        <v>0.192925539516936</v>
      </c>
      <c r="I26" s="9" t="n">
        <f aca="false">E26/$B26</f>
        <v>0.612262398170645</v>
      </c>
      <c r="J26" s="9" t="n">
        <f aca="false">F26/$B26</f>
        <v>0.111133342861226</v>
      </c>
    </row>
    <row r="27" customFormat="false" ht="15" hidden="false" customHeight="true" outlineLevel="0" collapsed="false">
      <c r="A27" s="15" t="n">
        <v>2018</v>
      </c>
      <c r="B27" s="8" t="n">
        <v>72005</v>
      </c>
      <c r="C27" s="8" t="n">
        <v>8511</v>
      </c>
      <c r="D27" s="8" t="n">
        <v>16001</v>
      </c>
      <c r="E27" s="8" t="n">
        <v>39751</v>
      </c>
      <c r="F27" s="8" t="n">
        <v>7741</v>
      </c>
      <c r="G27" s="9" t="n">
        <f aca="false">C27/$B27</f>
        <v>0.11820012499132</v>
      </c>
      <c r="H27" s="9" t="n">
        <f aca="false">D27/$B27</f>
        <v>0.222220679119506</v>
      </c>
      <c r="I27" s="9" t="n">
        <f aca="false">E27/$B27</f>
        <v>0.552058884799667</v>
      </c>
      <c r="J27" s="9" t="n">
        <f aca="false">F27/$B27</f>
        <v>0.107506423165058</v>
      </c>
    </row>
    <row r="28" customFormat="false" ht="15" hidden="false" customHeight="true" outlineLevel="0" collapsed="false">
      <c r="A28" s="15" t="n">
        <v>2019</v>
      </c>
      <c r="B28" s="8" t="n">
        <v>80537</v>
      </c>
      <c r="C28" s="8" t="n">
        <v>9374</v>
      </c>
      <c r="D28" s="8" t="n">
        <v>17638</v>
      </c>
      <c r="E28" s="8" t="n">
        <v>44402</v>
      </c>
      <c r="F28" s="8" t="n">
        <v>9122</v>
      </c>
      <c r="G28" s="9" t="n">
        <f aca="false">C28/$B28</f>
        <v>0.116393707240151</v>
      </c>
      <c r="H28" s="9" t="n">
        <f aca="false">D28/$B28</f>
        <v>0.219004929411326</v>
      </c>
      <c r="I28" s="9" t="n">
        <f aca="false">E28/$B28</f>
        <v>0.551324236065411</v>
      </c>
      <c r="J28" s="9" t="n">
        <f aca="false">F28/$B28</f>
        <v>0.113264710629897</v>
      </c>
    </row>
    <row r="29" customFormat="false" ht="15" hidden="false" customHeight="true" outlineLevel="0" collapsed="false">
      <c r="A29" s="15" t="n">
        <v>2020</v>
      </c>
      <c r="B29" s="8" t="n">
        <v>75069</v>
      </c>
      <c r="C29" s="8" t="n">
        <v>9805</v>
      </c>
      <c r="D29" s="8" t="n">
        <v>17537</v>
      </c>
      <c r="E29" s="8" t="n">
        <v>38486</v>
      </c>
      <c r="F29" s="8" t="n">
        <v>9240</v>
      </c>
      <c r="G29" s="9" t="n">
        <f aca="false">C29/$B29</f>
        <v>0.130613169217653</v>
      </c>
      <c r="H29" s="9" t="n">
        <f aca="false">D29/$B29</f>
        <v>0.233611743862313</v>
      </c>
      <c r="I29" s="9" t="n">
        <f aca="false">E29/$B29</f>
        <v>0.512675005661458</v>
      </c>
      <c r="J29" s="9" t="n">
        <f aca="false">F29/$B29</f>
        <v>0.123086760180634</v>
      </c>
    </row>
    <row r="30" customFormat="false" ht="15" hidden="false" customHeight="true" outlineLevel="0" collapsed="false">
      <c r="A30" s="15" t="n">
        <v>2021</v>
      </c>
      <c r="B30" s="8" t="n">
        <v>81634</v>
      </c>
      <c r="C30" s="8" t="n">
        <v>10674</v>
      </c>
      <c r="D30" s="8" t="n">
        <v>17559</v>
      </c>
      <c r="E30" s="8" t="n">
        <v>39650</v>
      </c>
      <c r="F30" s="8" t="n">
        <v>13752</v>
      </c>
      <c r="G30" s="9" t="n">
        <f aca="false">C30/$B30</f>
        <v>0.130754342553348</v>
      </c>
      <c r="H30" s="9" t="n">
        <f aca="false">D30/$B30</f>
        <v>0.215094200945684</v>
      </c>
      <c r="I30" s="9" t="n">
        <f aca="false">E30/$B30</f>
        <v>0.485704485875983</v>
      </c>
      <c r="J30" s="9" t="n">
        <f aca="false">F30/$B30</f>
        <v>0.168459220422863</v>
      </c>
    </row>
    <row r="31" customFormat="false" ht="15" hidden="false" customHeight="true" outlineLevel="0" collapsed="false">
      <c r="A31" s="15" t="n">
        <v>2022</v>
      </c>
      <c r="B31" s="8" t="n">
        <v>124458</v>
      </c>
      <c r="C31" s="8" t="n">
        <v>8624</v>
      </c>
      <c r="D31" s="8" t="n">
        <v>23322</v>
      </c>
      <c r="E31" s="8" t="n">
        <v>57407</v>
      </c>
      <c r="F31" s="8" t="n">
        <v>35104</v>
      </c>
      <c r="G31" s="9" t="n">
        <f aca="false">C31/$B31</f>
        <v>0.069292452072185</v>
      </c>
      <c r="H31" s="9" t="n">
        <f aca="false">D31/$B31</f>
        <v>0.187388516608012</v>
      </c>
      <c r="I31" s="9" t="n">
        <f aca="false">E31/$B31</f>
        <v>0.461256006042199</v>
      </c>
      <c r="J31" s="9" t="n">
        <f aca="false">F31/$B31</f>
        <v>0.282054990438542</v>
      </c>
    </row>
    <row r="32" customFormat="false" ht="15" hidden="false" customHeight="true" outlineLevel="0" collapsed="false">
      <c r="A32" s="15" t="n">
        <v>2023</v>
      </c>
      <c r="B32" s="8" t="n">
        <v>202051</v>
      </c>
      <c r="C32" s="8" t="n">
        <v>7563</v>
      </c>
      <c r="D32" s="8" t="n">
        <v>50955</v>
      </c>
      <c r="E32" s="8" t="n">
        <v>94925</v>
      </c>
      <c r="F32" s="8" t="n">
        <v>48607</v>
      </c>
      <c r="G32" s="9" t="n">
        <f aca="false">C32/$B32</f>
        <v>0.0374311436221548</v>
      </c>
      <c r="H32" s="9" t="n">
        <f aca="false">D32/$B32</f>
        <v>0.252188803816858</v>
      </c>
      <c r="I32" s="9" t="n">
        <f aca="false">E32/$B32</f>
        <v>0.469807127903351</v>
      </c>
      <c r="J32" s="9" t="n">
        <f aca="false">F32/$B32</f>
        <v>0.240567975412148</v>
      </c>
    </row>
    <row r="33" customFormat="false" ht="15" hidden="false" customHeight="true" outlineLevel="0" collapsed="false">
      <c r="A33" s="15" t="n">
        <v>2024</v>
      </c>
      <c r="B33" s="8" t="n">
        <v>243351</v>
      </c>
      <c r="C33" s="8" t="n">
        <v>7749</v>
      </c>
      <c r="D33" s="8" t="n">
        <v>46438</v>
      </c>
      <c r="E33" s="8" t="n">
        <v>128924</v>
      </c>
      <c r="F33" s="8" t="n">
        <v>60241</v>
      </c>
      <c r="G33" s="9" t="n">
        <f aca="false">C33/$B33</f>
        <v>0.031842893598136</v>
      </c>
      <c r="H33" s="9" t="n">
        <f aca="false">D33/$B33</f>
        <v>0.190827241309878</v>
      </c>
      <c r="I33" s="9" t="n">
        <f aca="false">E33/$B33</f>
        <v>0.529786193605122</v>
      </c>
      <c r="J33" s="9" t="n">
        <f aca="false">F33/$B33</f>
        <v>0.24754778077756</v>
      </c>
    </row>
    <row r="34" customFormat="false" ht="15" hidden="false" customHeight="true" outlineLevel="0" collapsed="false">
      <c r="A34" s="15" t="n">
        <v>2025</v>
      </c>
      <c r="B34" s="8" t="n">
        <v>213820</v>
      </c>
      <c r="C34" s="8" t="n">
        <v>6099</v>
      </c>
      <c r="D34" s="8" t="n">
        <v>45965</v>
      </c>
      <c r="E34" s="8" t="n">
        <v>107983</v>
      </c>
      <c r="F34" s="8" t="n">
        <v>53773</v>
      </c>
      <c r="G34" s="9" t="n">
        <f aca="false">C34/$B34</f>
        <v>0.028523992142924</v>
      </c>
      <c r="H34" s="9" t="n">
        <f aca="false">D34/$B34</f>
        <v>0.21497053596483</v>
      </c>
      <c r="I34" s="9" t="n">
        <f aca="false">E34/$B34</f>
        <v>0.505018239640819</v>
      </c>
      <c r="J34" s="9" t="n">
        <f aca="false">F34/$B34</f>
        <v>0.251487232251426</v>
      </c>
    </row>
    <row r="36" customFormat="false" ht="15" hidden="false" customHeight="true" outlineLevel="0" collapsed="false">
      <c r="A36" s="10" t="s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true" showOutlineSymbols="true" defaultGridColor="true" view="normal" topLeftCell="A184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5"/>
    <col collapsed="false" customWidth="true" hidden="false" outlineLevel="0" max="4" min="3" style="1" width="14"/>
    <col collapsed="false" customWidth="true" hidden="false" outlineLevel="0" max="6" min="5" style="1" width="15"/>
    <col collapsed="false" customWidth="true" hidden="false" outlineLevel="0" max="7" min="7" style="1" width="14"/>
    <col collapsed="false" customWidth="true" hidden="false" outlineLevel="0" max="9" min="8" style="1" width="15"/>
  </cols>
  <sheetData>
    <row r="1" customFormat="false" ht="34.5" hidden="false" customHeight="true" outlineLevel="0" collapsed="false">
      <c r="A1" s="5" t="s">
        <v>88</v>
      </c>
      <c r="B1" s="6" t="s">
        <v>99</v>
      </c>
      <c r="C1" s="6" t="s">
        <v>100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</row>
    <row r="2" customFormat="false" ht="15" hidden="false" customHeight="true" outlineLevel="0" collapsed="false">
      <c r="A2" s="15" t="n">
        <v>1993</v>
      </c>
      <c r="B2" s="8" t="n">
        <f aca="false">AVERAGEIFS('Monthly Data'!$B$2:$B$403,'Monthly Data'!$A$2:$A$403,"&gt;="&amp;DATE(A2,1,1),'Monthly Data'!$A$2:$A$403,"&lt;="&amp;DATE(A2,12,31))</f>
        <v>23379.4166666667</v>
      </c>
      <c r="C2" s="8" t="n">
        <f aca="false">AVERAGEIFS('Macro Indexed'!$C$2:$C$403,'Macro Indexed'!$A$2:$A$403,"&gt;="&amp;DATE(A2,1,1),'Macro Indexed'!$A$2:$A$403,"&lt;="&amp;DATE(A2,12,31))</f>
        <v>16776</v>
      </c>
      <c r="D2" s="16" t="n">
        <f aca="false">B2/C2*1000</f>
        <v>1393.6228342076</v>
      </c>
      <c r="E2" s="8" t="n">
        <f aca="false">AVERAGEIFS('Monthly Data'!$C$2:$C$403,'Monthly Data'!$A$2:$A$403,"&gt;="&amp;DATE(A2,1,1),'Monthly Data'!$A$2:$A$403,"&lt;="&amp;DATE(A2,12,31))</f>
        <v>2158.08333333333</v>
      </c>
      <c r="F2" s="16" t="n">
        <f aca="false">(B2-E2)/C2*1000</f>
        <v>1264.98171991734</v>
      </c>
      <c r="G2" s="8" t="n">
        <f aca="false">AVERAGEIFS('Macro Indexed'!$I$2:$I$403,'Macro Indexed'!$A$2:$A$403,"&gt;="&amp;DATE(A2,1,1),'Macro Indexed'!$A$2:$A$403,"&lt;="&amp;DATE(A2,12,31))</f>
        <v>1655.85</v>
      </c>
      <c r="H2" s="8" t="n">
        <f aca="false">C2*1000000/B2</f>
        <v>717554.258910081</v>
      </c>
      <c r="I2" s="8" t="n">
        <f aca="false">C2*1000000/(B2-E2)</f>
        <v>790525.257602413</v>
      </c>
    </row>
    <row r="3" customFormat="false" ht="15" hidden="false" customHeight="true" outlineLevel="0" collapsed="false">
      <c r="A3" s="15" t="n">
        <v>1994</v>
      </c>
      <c r="B3" s="8" t="n">
        <f aca="false">AVERAGEIFS('Monthly Data'!$B$2:$B$403,'Monthly Data'!$A$2:$A$403,"&gt;="&amp;DATE(A3,1,1),'Monthly Data'!$A$2:$A$403,"&lt;="&amp;DATE(A3,12,31))</f>
        <v>28711.25</v>
      </c>
      <c r="C3" s="8" t="n">
        <f aca="false">AVERAGEIFS('Macro Indexed'!$C$2:$C$403,'Macro Indexed'!$A$2:$A$403,"&gt;="&amp;DATE(A3,1,1),'Macro Indexed'!$A$2:$A$403,"&lt;="&amp;DATE(A3,12,31))</f>
        <v>17023.75</v>
      </c>
      <c r="D3" s="16" t="n">
        <f aca="false">B3/C3*1000</f>
        <v>1686.54086203099</v>
      </c>
      <c r="E3" s="8" t="n">
        <f aca="false">AVERAGEIFS('Monthly Data'!$C$2:$C$403,'Monthly Data'!$A$2:$A$403,"&gt;="&amp;DATE(A3,1,1),'Monthly Data'!$A$2:$A$403,"&lt;="&amp;DATE(A3,12,31))</f>
        <v>4117.08333333333</v>
      </c>
      <c r="F3" s="16" t="n">
        <f aca="false">(B3-E3)/C3*1000</f>
        <v>1444.69735908168</v>
      </c>
      <c r="G3" s="8" t="n">
        <f aca="false">AVERAGEIFS('Macro Indexed'!$I$2:$I$403,'Macro Indexed'!$A$2:$A$403,"&gt;="&amp;DATE(A3,1,1),'Macro Indexed'!$A$2:$A$403,"&lt;="&amp;DATE(A3,12,31))</f>
        <v>1650.79166666667</v>
      </c>
      <c r="H3" s="8" t="n">
        <f aca="false">C3*1000000/B3</f>
        <v>592929.60076625</v>
      </c>
      <c r="I3" s="8" t="n">
        <f aca="false">C3*1000000/(B3-E3)</f>
        <v>692186.494087351</v>
      </c>
    </row>
    <row r="4" customFormat="false" ht="15" hidden="false" customHeight="true" outlineLevel="0" collapsed="false">
      <c r="A4" s="15" t="n">
        <v>1995</v>
      </c>
      <c r="B4" s="8" t="n">
        <f aca="false">AVERAGEIFS('Monthly Data'!$B$2:$B$403,'Monthly Data'!$A$2:$A$403,"&gt;="&amp;DATE(A4,1,1),'Monthly Data'!$A$2:$A$403,"&lt;="&amp;DATE(A4,12,31))</f>
        <v>35328.3333333333</v>
      </c>
      <c r="C4" s="8" t="n">
        <f aca="false">AVERAGEIFS('Macro Indexed'!$C$2:$C$403,'Macro Indexed'!$A$2:$A$403,"&gt;="&amp;DATE(A4,1,1),'Macro Indexed'!$A$2:$A$403,"&lt;="&amp;DATE(A4,12,31))</f>
        <v>17244.5</v>
      </c>
      <c r="D4" s="16" t="n">
        <f aca="false">B4/C4*1000</f>
        <v>2048.67252360656</v>
      </c>
      <c r="E4" s="8" t="n">
        <f aca="false">AVERAGEIFS('Monthly Data'!$C$2:$C$403,'Monthly Data'!$A$2:$A$403,"&gt;="&amp;DATE(A4,1,1),'Monthly Data'!$A$2:$A$403,"&lt;="&amp;DATE(A4,12,31))</f>
        <v>6332.41666666667</v>
      </c>
      <c r="F4" s="16" t="n">
        <f aca="false">(B4-E4)/C4*1000</f>
        <v>1681.45882261977</v>
      </c>
      <c r="G4" s="8" t="n">
        <f aca="false">AVERAGEIFS('Macro Indexed'!$I$2:$I$403,'Macro Indexed'!$A$2:$A$403,"&gt;="&amp;DATE(A4,1,1),'Macro Indexed'!$A$2:$A$403,"&lt;="&amp;DATE(A4,12,31))</f>
        <v>1688.49166666667</v>
      </c>
      <c r="H4" s="8" t="n">
        <f aca="false">C4*1000000/B4</f>
        <v>488120.96051328</v>
      </c>
      <c r="I4" s="8" t="n">
        <f aca="false">C4*1000000/(B4-E4)</f>
        <v>594721.670580053</v>
      </c>
    </row>
    <row r="5" customFormat="false" ht="15" hidden="false" customHeight="true" outlineLevel="0" collapsed="false">
      <c r="A5" s="15" t="n">
        <v>1996</v>
      </c>
      <c r="B5" s="8" t="n">
        <f aca="false">AVERAGEIFS('Monthly Data'!$B$2:$B$403,'Monthly Data'!$A$2:$A$403,"&gt;="&amp;DATE(A5,1,1),'Monthly Data'!$A$2:$A$403,"&lt;="&amp;DATE(A5,12,31))</f>
        <v>38084.1666666667</v>
      </c>
      <c r="C5" s="8" t="n">
        <f aca="false">AVERAGEIFS('Macro Indexed'!$C$2:$C$403,'Macro Indexed'!$A$2:$A$403,"&gt;="&amp;DATE(A5,1,1),'Macro Indexed'!$A$2:$A$403,"&lt;="&amp;DATE(A5,12,31))</f>
        <v>17236.75</v>
      </c>
      <c r="D5" s="16" t="n">
        <f aca="false">B5/C5*1000</f>
        <v>2209.47491068018</v>
      </c>
      <c r="E5" s="8" t="n">
        <f aca="false">AVERAGEIFS('Monthly Data'!$C$2:$C$403,'Monthly Data'!$A$2:$A$403,"&gt;="&amp;DATE(A5,1,1),'Monthly Data'!$A$2:$A$403,"&lt;="&amp;DATE(A5,12,31))</f>
        <v>8944.83333333333</v>
      </c>
      <c r="F5" s="16" t="n">
        <f aca="false">(B5-E5)/C5*1000</f>
        <v>1690.53524204582</v>
      </c>
      <c r="G5" s="8" t="n">
        <f aca="false">AVERAGEIFS('Macro Indexed'!$I$2:$I$403,'Macro Indexed'!$A$2:$A$403,"&gt;="&amp;DATE(A5,1,1),'Macro Indexed'!$A$2:$A$403,"&lt;="&amp;DATE(A5,12,31))</f>
        <v>1746.9</v>
      </c>
      <c r="H5" s="8" t="n">
        <f aca="false">C5*1000000/B5</f>
        <v>452596.22327739</v>
      </c>
      <c r="I5" s="8" t="n">
        <f aca="false">C5*1000000/(B5-E5)</f>
        <v>591528.632547073</v>
      </c>
    </row>
    <row r="6" customFormat="false" ht="15" hidden="false" customHeight="true" outlineLevel="0" collapsed="false">
      <c r="A6" s="15" t="n">
        <v>1997</v>
      </c>
      <c r="B6" s="8" t="n">
        <f aca="false">AVERAGEIFS('Monthly Data'!$B$2:$B$403,'Monthly Data'!$A$2:$A$403,"&gt;="&amp;DATE(A6,1,1),'Monthly Data'!$A$2:$A$403,"&lt;="&amp;DATE(A6,12,31))</f>
        <v>37616.4166666667</v>
      </c>
      <c r="C6" s="8" t="n">
        <f aca="false">AVERAGEIFS('Macro Indexed'!$C$2:$C$403,'Macro Indexed'!$A$2:$A$403,"&gt;="&amp;DATE(A6,1,1),'Macro Indexed'!$A$2:$A$403,"&lt;="&amp;DATE(A6,12,31))</f>
        <v>17418.0833333333</v>
      </c>
      <c r="D6" s="16" t="n">
        <f aca="false">B6/C6*1000</f>
        <v>2159.61859561662</v>
      </c>
      <c r="E6" s="8" t="n">
        <f aca="false">AVERAGEIFS('Monthly Data'!$C$2:$C$403,'Monthly Data'!$A$2:$A$403,"&gt;="&amp;DATE(A6,1,1),'Monthly Data'!$A$2:$A$403,"&lt;="&amp;DATE(A6,12,31))</f>
        <v>7537.33333333333</v>
      </c>
      <c r="F6" s="16" t="n">
        <f aca="false">(B6-E6)/C6*1000</f>
        <v>1726.88824354</v>
      </c>
      <c r="G6" s="8" t="n">
        <f aca="false">AVERAGEIFS('Macro Indexed'!$I$2:$I$403,'Macro Indexed'!$A$2:$A$403,"&gt;="&amp;DATE(A6,1,1),'Macro Indexed'!$A$2:$A$403,"&lt;="&amp;DATE(A6,12,31))</f>
        <v>1803.41666666667</v>
      </c>
      <c r="H6" s="8" t="n">
        <f aca="false">C6*1000000/B6</f>
        <v>463044.725596315</v>
      </c>
      <c r="I6" s="8" t="n">
        <f aca="false">C6*1000000/(B6-E6)</f>
        <v>579076.268392488</v>
      </c>
    </row>
    <row r="7" customFormat="false" ht="15" hidden="false" customHeight="true" outlineLevel="0" collapsed="false">
      <c r="A7" s="15" t="n">
        <v>1998</v>
      </c>
      <c r="B7" s="8" t="n">
        <f aca="false">AVERAGEIFS('Monthly Data'!$B$2:$B$403,'Monthly Data'!$A$2:$A$403,"&gt;="&amp;DATE(A7,1,1),'Monthly Data'!$A$2:$A$403,"&lt;="&amp;DATE(A7,12,31))</f>
        <v>40502.1666666667</v>
      </c>
      <c r="C7" s="8" t="n">
        <f aca="false">AVERAGEIFS('Macro Indexed'!$C$2:$C$403,'Macro Indexed'!$A$2:$A$403,"&gt;="&amp;DATE(A7,1,1),'Macro Indexed'!$A$2:$A$403,"&lt;="&amp;DATE(A7,12,31))</f>
        <v>17560.0833333333</v>
      </c>
      <c r="D7" s="16" t="n">
        <f aca="false">B7/C7*1000</f>
        <v>2306.49057284276</v>
      </c>
      <c r="E7" s="8" t="n">
        <f aca="false">AVERAGEIFS('Monthly Data'!$C$2:$C$403,'Monthly Data'!$A$2:$A$403,"&gt;="&amp;DATE(A7,1,1),'Monthly Data'!$A$2:$A$403,"&lt;="&amp;DATE(A7,12,31))</f>
        <v>7584.33333333333</v>
      </c>
      <c r="F7" s="16" t="n">
        <f aca="false">(B7-E7)/C7*1000</f>
        <v>1874.58297938981</v>
      </c>
      <c r="G7" s="8" t="n">
        <f aca="false">AVERAGEIFS('Macro Indexed'!$I$2:$I$403,'Macro Indexed'!$A$2:$A$403,"&gt;="&amp;DATE(A7,1,1),'Macro Indexed'!$A$2:$A$403,"&lt;="&amp;DATE(A7,12,31))</f>
        <v>1830.84166666667</v>
      </c>
      <c r="H7" s="8" t="n">
        <f aca="false">C7*1000000/B7</f>
        <v>433559.110006461</v>
      </c>
      <c r="I7" s="8" t="n">
        <f aca="false">C7*1000000/(B7-E7)</f>
        <v>533451.978917203</v>
      </c>
    </row>
    <row r="8" customFormat="false" ht="15" hidden="false" customHeight="true" outlineLevel="0" collapsed="false">
      <c r="A8" s="15" t="n">
        <v>1999</v>
      </c>
      <c r="B8" s="8" t="n">
        <f aca="false">AVERAGEIFS('Monthly Data'!$B$2:$B$403,'Monthly Data'!$A$2:$A$403,"&gt;="&amp;DATE(A8,1,1),'Monthly Data'!$A$2:$A$403,"&lt;="&amp;DATE(A8,12,31))</f>
        <v>35253.6666666667</v>
      </c>
      <c r="C8" s="8" t="n">
        <f aca="false">AVERAGEIFS('Macro Indexed'!$C$2:$C$403,'Macro Indexed'!$A$2:$A$403,"&gt;="&amp;DATE(A8,1,1),'Macro Indexed'!$A$2:$A$403,"&lt;="&amp;DATE(A8,12,31))</f>
        <v>17322.6666666667</v>
      </c>
      <c r="D8" s="16" t="n">
        <f aca="false">B8/C8*1000</f>
        <v>2035.11776477832</v>
      </c>
      <c r="E8" s="8" t="n">
        <f aca="false">AVERAGEIFS('Monthly Data'!$C$2:$C$403,'Monthly Data'!$A$2:$A$403,"&gt;="&amp;DATE(A8,1,1),'Monthly Data'!$A$2:$A$403,"&lt;="&amp;DATE(A8,12,31))</f>
        <v>4776</v>
      </c>
      <c r="F8" s="16" t="n">
        <f aca="false">(B8-E8)/C8*1000</f>
        <v>1759.40963669951</v>
      </c>
      <c r="G8" s="8" t="n">
        <f aca="false">AVERAGEIFS('Macro Indexed'!$I$2:$I$403,'Macro Indexed'!$A$2:$A$403,"&gt;="&amp;DATE(A8,1,1),'Macro Indexed'!$A$2:$A$403,"&lt;="&amp;DATE(A8,12,31))</f>
        <v>1780.55833333333</v>
      </c>
      <c r="H8" s="8" t="n">
        <f aca="false">C8*1000000/B8</f>
        <v>491372.055861802</v>
      </c>
      <c r="I8" s="8" t="n">
        <f aca="false">C8*1000000/(B8-E8)</f>
        <v>568372.469458511</v>
      </c>
    </row>
    <row r="9" customFormat="false" ht="15" hidden="false" customHeight="true" outlineLevel="0" collapsed="false">
      <c r="A9" s="15" t="n">
        <v>2000</v>
      </c>
      <c r="B9" s="8" t="n">
        <f aca="false">AVERAGEIFS('Monthly Data'!$B$2:$B$403,'Monthly Data'!$A$2:$A$403,"&gt;="&amp;DATE(A9,1,1),'Monthly Data'!$A$2:$A$403,"&lt;="&amp;DATE(A9,12,31))</f>
        <v>37558.3333333333</v>
      </c>
      <c r="C9" s="8" t="n">
        <f aca="false">AVERAGEIFS('Macro Indexed'!$C$2:$C$403,'Macro Indexed'!$A$2:$A$403,"&gt;="&amp;DATE(A9,1,1),'Macro Indexed'!$A$2:$A$403,"&lt;="&amp;DATE(A9,12,31))</f>
        <v>17265</v>
      </c>
      <c r="D9" s="16" t="n">
        <f aca="false">B9/C9*1000</f>
        <v>2175.40303118062</v>
      </c>
      <c r="E9" s="8" t="n">
        <f aca="false">AVERAGEIFS('Monthly Data'!$C$2:$C$403,'Monthly Data'!$A$2:$A$403,"&gt;="&amp;DATE(A9,1,1),'Monthly Data'!$A$2:$A$403,"&lt;="&amp;DATE(A9,12,31))</f>
        <v>6337</v>
      </c>
      <c r="F9" s="16" t="n">
        <f aca="false">(B9-E9)/C9*1000</f>
        <v>1808.35988029733</v>
      </c>
      <c r="G9" s="8" t="n">
        <f aca="false">AVERAGEIFS('Macro Indexed'!$I$2:$I$403,'Macro Indexed'!$A$2:$A$403,"&gt;="&amp;DATE(A9,1,1),'Macro Indexed'!$A$2:$A$403,"&lt;="&amp;DATE(A9,12,31))</f>
        <v>1820.04166666667</v>
      </c>
      <c r="H9" s="8" t="n">
        <f aca="false">C9*1000000/B9</f>
        <v>459684.934546261</v>
      </c>
      <c r="I9" s="8" t="n">
        <f aca="false">C9*1000000/(B9-E9)</f>
        <v>552987.273659037</v>
      </c>
    </row>
    <row r="10" customFormat="false" ht="15" hidden="false" customHeight="true" outlineLevel="0" collapsed="false">
      <c r="A10" s="15" t="n">
        <v>2001</v>
      </c>
      <c r="B10" s="8" t="n">
        <f aca="false">AVERAGEIFS('Monthly Data'!$B$2:$B$403,'Monthly Data'!$A$2:$A$403,"&gt;="&amp;DATE(A10,1,1),'Monthly Data'!$A$2:$A$403,"&lt;="&amp;DATE(A10,12,31))</f>
        <v>37967.25</v>
      </c>
      <c r="C10" s="8" t="n">
        <f aca="false">AVERAGEIFS('Macro Indexed'!$C$2:$C$403,'Macro Indexed'!$A$2:$A$403,"&gt;="&amp;DATE(A10,1,1),'Macro Indexed'!$A$2:$A$403,"&lt;="&amp;DATE(A10,12,31))</f>
        <v>16440.6666666667</v>
      </c>
      <c r="D10" s="16" t="n">
        <f aca="false">B10/C10*1000</f>
        <v>2309.34978305827</v>
      </c>
      <c r="E10" s="8" t="n">
        <f aca="false">AVERAGEIFS('Monthly Data'!$C$2:$C$403,'Monthly Data'!$A$2:$A$403,"&gt;="&amp;DATE(A10,1,1),'Monthly Data'!$A$2:$A$403,"&lt;="&amp;DATE(A10,12,31))</f>
        <v>6129.08333333333</v>
      </c>
      <c r="F10" s="16" t="n">
        <f aca="false">(B10-E10)/C10*1000</f>
        <v>1936.54961274887</v>
      </c>
      <c r="G10" s="8" t="n">
        <f aca="false">AVERAGEIFS('Macro Indexed'!$I$2:$I$403,'Macro Indexed'!$A$2:$A$403,"&gt;="&amp;DATE(A10,1,1),'Macro Indexed'!$A$2:$A$403,"&lt;="&amp;DATE(A10,12,31))</f>
        <v>1748.76666666667</v>
      </c>
      <c r="H10" s="8" t="n">
        <f aca="false">C10*1000000/B10</f>
        <v>433022.319674632</v>
      </c>
      <c r="I10" s="8" t="n">
        <f aca="false">C10*1000000/(B10-E10)</f>
        <v>516382.329384544</v>
      </c>
    </row>
    <row r="11" customFormat="false" ht="15" hidden="false" customHeight="true" outlineLevel="0" collapsed="false">
      <c r="A11" s="15" t="n">
        <v>2002</v>
      </c>
      <c r="B11" s="8" t="n">
        <f aca="false">AVERAGEIFS('Monthly Data'!$B$2:$B$403,'Monthly Data'!$A$2:$A$403,"&gt;="&amp;DATE(A11,1,1),'Monthly Data'!$A$2:$A$403,"&lt;="&amp;DATE(A11,12,31))</f>
        <v>22836.4166666667</v>
      </c>
      <c r="C11" s="8" t="n">
        <f aca="false">AVERAGEIFS('Macro Indexed'!$C$2:$C$403,'Macro Indexed'!$A$2:$A$403,"&gt;="&amp;DATE(A11,1,1),'Macro Indexed'!$A$2:$A$403,"&lt;="&amp;DATE(A11,12,31))</f>
        <v>15257</v>
      </c>
      <c r="D11" s="16" t="n">
        <f aca="false">B11/C11*1000</f>
        <v>1496.78289746783</v>
      </c>
      <c r="E11" s="8" t="n">
        <f aca="false">AVERAGEIFS('Monthly Data'!$C$2:$C$403,'Monthly Data'!$A$2:$A$403,"&gt;="&amp;DATE(A11,1,1),'Monthly Data'!$A$2:$A$403,"&lt;="&amp;DATE(A11,12,31))</f>
        <v>1935.5</v>
      </c>
      <c r="F11" s="16" t="n">
        <f aca="false">(B11-E11)/C11*1000</f>
        <v>1369.92309540976</v>
      </c>
      <c r="G11" s="8" t="n">
        <f aca="false">AVERAGEIFS('Macro Indexed'!$I$2:$I$403,'Macro Indexed'!$A$2:$A$403,"&gt;="&amp;DATE(A11,1,1),'Macro Indexed'!$A$2:$A$403,"&lt;="&amp;DATE(A11,12,31))</f>
        <v>1507.36666666667</v>
      </c>
      <c r="H11" s="8" t="n">
        <f aca="false">C11*1000000/B11</f>
        <v>668099.56319767</v>
      </c>
      <c r="I11" s="8" t="n">
        <f aca="false">C11*1000000/(B11-E11)</f>
        <v>729967.983860357</v>
      </c>
    </row>
    <row r="12" customFormat="false" ht="15" hidden="false" customHeight="true" outlineLevel="0" collapsed="false">
      <c r="A12" s="15" t="n">
        <v>2003</v>
      </c>
      <c r="B12" s="8" t="n">
        <f aca="false">AVERAGEIFS('Monthly Data'!$B$2:$B$403,'Monthly Data'!$A$2:$A$403,"&gt;="&amp;DATE(A12,1,1),'Monthly Data'!$A$2:$A$403,"&lt;="&amp;DATE(A12,12,31))</f>
        <v>21374.9166666667</v>
      </c>
      <c r="C12" s="8" t="n">
        <f aca="false">AVERAGEIFS('Macro Indexed'!$C$2:$C$403,'Macro Indexed'!$A$2:$A$403,"&gt;="&amp;DATE(A12,1,1),'Macro Indexed'!$A$2:$A$403,"&lt;="&amp;DATE(A12,12,31))</f>
        <v>14508.4166666667</v>
      </c>
      <c r="D12" s="16" t="n">
        <f aca="false">B12/C12*1000</f>
        <v>1473.2770058759</v>
      </c>
      <c r="E12" s="8" t="n">
        <f aca="false">AVERAGEIFS('Monthly Data'!$C$2:$C$403,'Monthly Data'!$A$2:$A$403,"&gt;="&amp;DATE(A12,1,1),'Monthly Data'!$A$2:$A$403,"&lt;="&amp;DATE(A12,12,31))</f>
        <v>1435.91666666667</v>
      </c>
      <c r="F12" s="16" t="n">
        <f aca="false">(B12-E12)/C12*1000</f>
        <v>1374.30571909409</v>
      </c>
      <c r="G12" s="8" t="n">
        <f aca="false">AVERAGEIFS('Macro Indexed'!$I$2:$I$403,'Macro Indexed'!$A$2:$A$403,"&gt;="&amp;DATE(A12,1,1),'Macro Indexed'!$A$2:$A$403,"&lt;="&amp;DATE(A12,12,31))</f>
        <v>1355.19166666667</v>
      </c>
      <c r="H12" s="8" t="n">
        <f aca="false">C12*1000000/B12</f>
        <v>678758.981516497</v>
      </c>
      <c r="I12" s="8" t="n">
        <f aca="false">C12*1000000/(B12-E12)</f>
        <v>727640.135747363</v>
      </c>
    </row>
    <row r="13" customFormat="false" ht="15" hidden="false" customHeight="true" outlineLevel="0" collapsed="false">
      <c r="A13" s="15" t="n">
        <v>2004</v>
      </c>
      <c r="B13" s="8" t="n">
        <f aca="false">AVERAGEIFS('Monthly Data'!$B$2:$B$403,'Monthly Data'!$A$2:$A$403,"&gt;="&amp;DATE(A13,1,1),'Monthly Data'!$A$2:$A$403,"&lt;="&amp;DATE(A13,12,31))</f>
        <v>23150</v>
      </c>
      <c r="C13" s="8" t="n">
        <f aca="false">AVERAGEIFS('Macro Indexed'!$C$2:$C$403,'Macro Indexed'!$A$2:$A$403,"&gt;="&amp;DATE(A13,1,1),'Macro Indexed'!$A$2:$A$403,"&lt;="&amp;DATE(A13,12,31))</f>
        <v>14314.9166666667</v>
      </c>
      <c r="D13" s="16" t="n">
        <f aca="false">B13/C13*1000</f>
        <v>1617.19418555237</v>
      </c>
      <c r="E13" s="8" t="n">
        <f aca="false">AVERAGEIFS('Monthly Data'!$C$2:$C$403,'Monthly Data'!$A$2:$A$403,"&gt;="&amp;DATE(A13,1,1),'Monthly Data'!$A$2:$A$403,"&lt;="&amp;DATE(A13,12,31))</f>
        <v>2756.33333333333</v>
      </c>
      <c r="F13" s="16" t="n">
        <f aca="false">(B13-E13)/C13*1000</f>
        <v>1424.64445595795</v>
      </c>
      <c r="G13" s="8" t="n">
        <f aca="false">AVERAGEIFS('Macro Indexed'!$I$2:$I$403,'Macro Indexed'!$A$2:$A$403,"&gt;="&amp;DATE(A13,1,1),'Macro Indexed'!$A$2:$A$403,"&lt;="&amp;DATE(A13,12,31))</f>
        <v>1322.5</v>
      </c>
      <c r="H13" s="8" t="n">
        <f aca="false">C13*1000000/B13</f>
        <v>618354.931605472</v>
      </c>
      <c r="I13" s="8" t="n">
        <f aca="false">C13*1000000/(B13-E13)</f>
        <v>701929.520602802</v>
      </c>
    </row>
    <row r="14" customFormat="false" ht="15" hidden="false" customHeight="true" outlineLevel="0" collapsed="false">
      <c r="A14" s="15" t="n">
        <v>2005</v>
      </c>
      <c r="B14" s="8" t="n">
        <f aca="false">AVERAGEIFS('Monthly Data'!$B$2:$B$403,'Monthly Data'!$A$2:$A$403,"&gt;="&amp;DATE(A14,1,1),'Monthly Data'!$A$2:$A$403,"&lt;="&amp;DATE(A14,12,31))</f>
        <v>28416.5833333333</v>
      </c>
      <c r="C14" s="8" t="n">
        <f aca="false">AVERAGEIFS('Macro Indexed'!$C$2:$C$403,'Macro Indexed'!$A$2:$A$403,"&gt;="&amp;DATE(A14,1,1),'Macro Indexed'!$A$2:$A$403,"&lt;="&amp;DATE(A14,12,31))</f>
        <v>14224</v>
      </c>
      <c r="D14" s="16" t="n">
        <f aca="false">B14/C14*1000</f>
        <v>1997.79129171354</v>
      </c>
      <c r="E14" s="8" t="n">
        <f aca="false">AVERAGEIFS('Monthly Data'!$C$2:$C$403,'Monthly Data'!$A$2:$A$403,"&gt;="&amp;DATE(A14,1,1),'Monthly Data'!$A$2:$A$403,"&lt;="&amp;DATE(A14,12,31))</f>
        <v>4044.58333333333</v>
      </c>
      <c r="F14" s="16" t="n">
        <f aca="false">(B14-E14)/C14*1000</f>
        <v>1713.44206974128</v>
      </c>
      <c r="G14" s="8" t="n">
        <f aca="false">AVERAGEIFS('Macro Indexed'!$I$2:$I$403,'Macro Indexed'!$A$2:$A$403,"&gt;="&amp;DATE(A14,1,1),'Macro Indexed'!$A$2:$A$403,"&lt;="&amp;DATE(A14,12,31))</f>
        <v>1314.725</v>
      </c>
      <c r="H14" s="8" t="n">
        <f aca="false">C14*1000000/B14</f>
        <v>500552.787544832</v>
      </c>
      <c r="I14" s="8" t="n">
        <f aca="false">C14*1000000/(B14-E14)</f>
        <v>583620.548170031</v>
      </c>
    </row>
    <row r="15" customFormat="false" ht="15" hidden="false" customHeight="true" outlineLevel="0" collapsed="false">
      <c r="A15" s="15" t="n">
        <v>2006</v>
      </c>
      <c r="B15" s="8" t="n">
        <f aca="false">AVERAGEIFS('Monthly Data'!$B$2:$B$403,'Monthly Data'!$A$2:$A$403,"&gt;="&amp;DATE(A15,1,1),'Monthly Data'!$A$2:$A$403,"&lt;="&amp;DATE(A15,12,31))</f>
        <v>32148.3333333333</v>
      </c>
      <c r="C15" s="8" t="n">
        <f aca="false">AVERAGEIFS('Macro Indexed'!$C$2:$C$403,'Macro Indexed'!$A$2:$A$403,"&gt;="&amp;DATE(A15,1,1),'Macro Indexed'!$A$2:$A$403,"&lt;="&amp;DATE(A15,12,31))</f>
        <v>14152.4166666667</v>
      </c>
      <c r="D15" s="16" t="n">
        <f aca="false">B15/C15*1000</f>
        <v>2271.57905893575</v>
      </c>
      <c r="E15" s="8" t="n">
        <f aca="false">AVERAGEIFS('Monthly Data'!$C$2:$C$403,'Monthly Data'!$A$2:$A$403,"&gt;="&amp;DATE(A15,1,1),'Monthly Data'!$A$2:$A$403,"&lt;="&amp;DATE(A15,12,31))</f>
        <v>3992.41666666667</v>
      </c>
      <c r="F15" s="16" t="n">
        <f aca="false">(B15-E15)/C15*1000</f>
        <v>1989.477651049</v>
      </c>
      <c r="G15" s="8" t="n">
        <f aca="false">AVERAGEIFS('Macro Indexed'!$I$2:$I$403,'Macro Indexed'!$A$2:$A$403,"&gt;="&amp;DATE(A15,1,1),'Macro Indexed'!$A$2:$A$403,"&lt;="&amp;DATE(A15,12,31))</f>
        <v>1303.56666666667</v>
      </c>
      <c r="H15" s="8" t="n">
        <f aca="false">C15*1000000/B15</f>
        <v>440222.406552958</v>
      </c>
      <c r="I15" s="8" t="n">
        <f aca="false">C15*1000000/(B15-E15)</f>
        <v>502644.500415839</v>
      </c>
    </row>
    <row r="16" customFormat="false" ht="15" hidden="false" customHeight="true" outlineLevel="0" collapsed="false">
      <c r="A16" s="15" t="n">
        <v>2007</v>
      </c>
      <c r="B16" s="8" t="n">
        <f aca="false">AVERAGEIFS('Monthly Data'!$B$2:$B$403,'Monthly Data'!$A$2:$A$403,"&gt;="&amp;DATE(A16,1,1),'Monthly Data'!$A$2:$A$403,"&lt;="&amp;DATE(A16,12,31))</f>
        <v>40085.9166666667</v>
      </c>
      <c r="C16" s="8" t="n">
        <f aca="false">AVERAGEIFS('Macro Indexed'!$C$2:$C$403,'Macro Indexed'!$A$2:$A$403,"&gt;="&amp;DATE(A16,1,1),'Macro Indexed'!$A$2:$A$403,"&lt;="&amp;DATE(A16,12,31))</f>
        <v>13871.4166666667</v>
      </c>
      <c r="D16" s="16" t="n">
        <f aca="false">B16/C16*1000</f>
        <v>2889.82139531531</v>
      </c>
      <c r="E16" s="8" t="n">
        <f aca="false">AVERAGEIFS('Monthly Data'!$C$2:$C$403,'Monthly Data'!$A$2:$A$403,"&gt;="&amp;DATE(A16,1,1),'Monthly Data'!$A$2:$A$403,"&lt;="&amp;DATE(A16,12,31))</f>
        <v>2581.91666666667</v>
      </c>
      <c r="F16" s="16" t="n">
        <f aca="false">(B16-E16)/C16*1000</f>
        <v>2703.68924106526</v>
      </c>
      <c r="G16" s="8" t="n">
        <f aca="false">AVERAGEIFS('Macro Indexed'!$I$2:$I$403,'Macro Indexed'!$A$2:$A$403,"&gt;="&amp;DATE(A16,1,1),'Macro Indexed'!$A$2:$A$403,"&lt;="&amp;DATE(A16,12,31))</f>
        <v>1266</v>
      </c>
      <c r="H16" s="8" t="n">
        <f aca="false">C16*1000000/B16</f>
        <v>346042.146971817</v>
      </c>
      <c r="I16" s="8" t="n">
        <f aca="false">C16*1000000/(B16-E16)</f>
        <v>369864.992178612</v>
      </c>
    </row>
    <row r="17" customFormat="false" ht="15" hidden="false" customHeight="true" outlineLevel="0" collapsed="false">
      <c r="A17" s="15" t="n">
        <v>2008</v>
      </c>
      <c r="B17" s="8" t="n">
        <f aca="false">AVERAGEIFS('Monthly Data'!$B$2:$B$403,'Monthly Data'!$A$2:$A$403,"&gt;="&amp;DATE(A17,1,1),'Monthly Data'!$A$2:$A$403,"&lt;="&amp;DATE(A17,12,31))</f>
        <v>53380.3333333333</v>
      </c>
      <c r="C17" s="8" t="n">
        <f aca="false">AVERAGEIFS('Macro Indexed'!$C$2:$C$403,'Macro Indexed'!$A$2:$A$403,"&gt;="&amp;DATE(A17,1,1),'Macro Indexed'!$A$2:$A$403,"&lt;="&amp;DATE(A17,12,31))</f>
        <v>13394.5833333333</v>
      </c>
      <c r="D17" s="16" t="n">
        <f aca="false">B17/C17*1000</f>
        <v>3985.21790524777</v>
      </c>
      <c r="E17" s="8" t="n">
        <f aca="false">AVERAGEIFS('Monthly Data'!$C$2:$C$403,'Monthly Data'!$A$2:$A$403,"&gt;="&amp;DATE(A17,1,1),'Monthly Data'!$A$2:$A$403,"&lt;="&amp;DATE(A17,12,31))</f>
        <v>2150.5</v>
      </c>
      <c r="F17" s="16" t="n">
        <f aca="false">(B17-E17)/C17*1000</f>
        <v>3824.6679316888</v>
      </c>
      <c r="G17" s="8" t="n">
        <f aca="false">AVERAGEIFS('Macro Indexed'!$I$2:$I$403,'Macro Indexed'!$A$2:$A$403,"&gt;="&amp;DATE(A17,1,1),'Macro Indexed'!$A$2:$A$403,"&lt;="&amp;DATE(A17,12,31))</f>
        <v>1235.025</v>
      </c>
      <c r="H17" s="8" t="n">
        <f aca="false">C17*1000000/B17</f>
        <v>250927.307809992</v>
      </c>
      <c r="I17" s="8" t="n">
        <f aca="false">C17*1000000/(B17-E17)</f>
        <v>261460.607263346</v>
      </c>
    </row>
    <row r="18" customFormat="false" ht="15" hidden="false" customHeight="true" outlineLevel="0" collapsed="false">
      <c r="A18" s="15" t="n">
        <v>2009</v>
      </c>
      <c r="B18" s="8" t="n">
        <f aca="false">AVERAGEIFS('Monthly Data'!$B$2:$B$403,'Monthly Data'!$A$2:$A$403,"&gt;="&amp;DATE(A18,1,1),'Monthly Data'!$A$2:$A$403,"&lt;="&amp;DATE(A18,12,31))</f>
        <v>57653.8333333333</v>
      </c>
      <c r="C18" s="8" t="n">
        <f aca="false">AVERAGEIFS('Macro Indexed'!$C$2:$C$403,'Macro Indexed'!$A$2:$A$403,"&gt;="&amp;DATE(A18,1,1),'Macro Indexed'!$A$2:$A$403,"&lt;="&amp;DATE(A18,12,31))</f>
        <v>11836.25</v>
      </c>
      <c r="D18" s="16" t="n">
        <f aca="false">B18/C18*1000</f>
        <v>4870.95434223959</v>
      </c>
      <c r="E18" s="8" t="n">
        <f aca="false">AVERAGEIFS('Monthly Data'!$C$2:$C$403,'Monthly Data'!$A$2:$A$403,"&gt;="&amp;DATE(A18,1,1),'Monthly Data'!$A$2:$A$403,"&lt;="&amp;DATE(A18,12,31))</f>
        <v>3695.75</v>
      </c>
      <c r="F18" s="16" t="n">
        <f aca="false">(B18-E18)/C18*1000</f>
        <v>4558.71440137994</v>
      </c>
      <c r="G18" s="8" t="n">
        <f aca="false">AVERAGEIFS('Macro Indexed'!$I$2:$I$403,'Macro Indexed'!$A$2:$A$403,"&gt;="&amp;DATE(A18,1,1),'Macro Indexed'!$A$2:$A$403,"&lt;="&amp;DATE(A18,12,31))</f>
        <v>1125</v>
      </c>
      <c r="H18" s="8" t="n">
        <f aca="false">C18*1000000/B18</f>
        <v>205298.578007244</v>
      </c>
      <c r="I18" s="8" t="n">
        <f aca="false">C18*1000000/(B18-E18)</f>
        <v>219360.089699257</v>
      </c>
    </row>
    <row r="19" customFormat="false" ht="15" hidden="false" customHeight="true" outlineLevel="0" collapsed="false">
      <c r="A19" s="15" t="n">
        <v>2010</v>
      </c>
      <c r="B19" s="8" t="n">
        <f aca="false">AVERAGEIFS('Monthly Data'!$B$2:$B$403,'Monthly Data'!$A$2:$A$403,"&gt;="&amp;DATE(A19,1,1),'Monthly Data'!$A$2:$A$403,"&lt;="&amp;DATE(A19,12,31))</f>
        <v>40787.0833333333</v>
      </c>
      <c r="C19" s="8" t="n">
        <f aca="false">AVERAGEIFS('Macro Indexed'!$C$2:$C$403,'Macro Indexed'!$A$2:$A$403,"&gt;="&amp;DATE(A19,1,1),'Macro Indexed'!$A$2:$A$403,"&lt;="&amp;DATE(A19,12,31))</f>
        <v>11514.25</v>
      </c>
      <c r="D19" s="16" t="n">
        <f aca="false">B19/C19*1000</f>
        <v>3542.31351007085</v>
      </c>
      <c r="E19" s="8" t="n">
        <f aca="false">AVERAGEIFS('Monthly Data'!$C$2:$C$403,'Monthly Data'!$A$2:$A$403,"&gt;="&amp;DATE(A19,1,1),'Monthly Data'!$A$2:$A$403,"&lt;="&amp;DATE(A19,12,31))</f>
        <v>4618.08333333333</v>
      </c>
      <c r="F19" s="16" t="n">
        <f aca="false">(B19-E19)/C19*1000</f>
        <v>3141.23803113533</v>
      </c>
      <c r="G19" s="8" t="n">
        <f aca="false">AVERAGEIFS('Macro Indexed'!$I$2:$I$403,'Macro Indexed'!$A$2:$A$403,"&gt;="&amp;DATE(A19,1,1),'Macro Indexed'!$A$2:$A$403,"&lt;="&amp;DATE(A19,12,31))</f>
        <v>1080.10833333333</v>
      </c>
      <c r="H19" s="8" t="n">
        <f aca="false">C19*1000000/B19</f>
        <v>282301.382177773</v>
      </c>
      <c r="I19" s="8" t="n">
        <f aca="false">C19*1000000/(B19-E19)</f>
        <v>318345.82100694</v>
      </c>
    </row>
    <row r="20" customFormat="false" ht="15" hidden="false" customHeight="true" outlineLevel="0" collapsed="false">
      <c r="A20" s="15" t="n">
        <v>2011</v>
      </c>
      <c r="B20" s="8" t="n">
        <f aca="false">AVERAGEIFS('Monthly Data'!$B$2:$B$403,'Monthly Data'!$A$2:$A$403,"&gt;="&amp;DATE(A20,1,1),'Monthly Data'!$A$2:$A$403,"&lt;="&amp;DATE(A20,12,31))</f>
        <v>39547.75</v>
      </c>
      <c r="C20" s="8" t="n">
        <f aca="false">AVERAGEIFS('Macro Indexed'!$C$2:$C$403,'Macro Indexed'!$A$2:$A$403,"&gt;="&amp;DATE(A20,1,1),'Macro Indexed'!$A$2:$A$403,"&lt;="&amp;DATE(A20,12,31))</f>
        <v>11710.4166666667</v>
      </c>
      <c r="D20" s="16" t="n">
        <f aca="false">B20/C20*1000</f>
        <v>3377.14285714286</v>
      </c>
      <c r="E20" s="8" t="n">
        <f aca="false">AVERAGEIFS('Monthly Data'!$C$2:$C$403,'Monthly Data'!$A$2:$A$403,"&gt;="&amp;DATE(A20,1,1),'Monthly Data'!$A$2:$A$403,"&lt;="&amp;DATE(A20,12,31))</f>
        <v>8729.5</v>
      </c>
      <c r="F20" s="16" t="n">
        <f aca="false">(B20-E20)/C20*1000</f>
        <v>2631.69542785981</v>
      </c>
      <c r="G20" s="8" t="n">
        <f aca="false">AVERAGEIFS('Macro Indexed'!$I$2:$I$403,'Macro Indexed'!$A$2:$A$403,"&gt;="&amp;DATE(A20,1,1),'Macro Indexed'!$A$2:$A$403,"&lt;="&amp;DATE(A20,12,31))</f>
        <v>1086.38333333333</v>
      </c>
      <c r="H20" s="8" t="n">
        <f aca="false">C20*1000000/B20</f>
        <v>296108.291032149</v>
      </c>
      <c r="I20" s="8" t="n">
        <f aca="false">C20*1000000/(B20-E20)</f>
        <v>379983.180961497</v>
      </c>
    </row>
    <row r="21" customFormat="false" ht="15" hidden="false" customHeight="true" outlineLevel="0" collapsed="false">
      <c r="A21" s="15" t="n">
        <v>2012</v>
      </c>
      <c r="B21" s="8" t="n">
        <f aca="false">AVERAGEIFS('Monthly Data'!$B$2:$B$403,'Monthly Data'!$A$2:$A$403,"&gt;="&amp;DATE(A21,1,1),'Monthly Data'!$A$2:$A$403,"&lt;="&amp;DATE(A21,12,31))</f>
        <v>46606.75</v>
      </c>
      <c r="C21" s="8" t="n">
        <f aca="false">AVERAGEIFS('Macro Indexed'!$C$2:$C$403,'Macro Indexed'!$A$2:$A$403,"&gt;="&amp;DATE(A21,1,1),'Macro Indexed'!$A$2:$A$403,"&lt;="&amp;DATE(A21,12,31))</f>
        <v>11907.6666666667</v>
      </c>
      <c r="D21" s="16" t="n">
        <f aca="false">B21/C21*1000</f>
        <v>3914.01198107662</v>
      </c>
      <c r="E21" s="8" t="n">
        <f aca="false">AVERAGEIFS('Monthly Data'!$C$2:$C$403,'Monthly Data'!$A$2:$A$403,"&gt;="&amp;DATE(A21,1,1),'Monthly Data'!$A$2:$A$403,"&lt;="&amp;DATE(A21,12,31))</f>
        <v>9619.91666666667</v>
      </c>
      <c r="F21" s="16" t="n">
        <f aca="false">(B21-E21)/C21*1000</f>
        <v>3106.13610279092</v>
      </c>
      <c r="G21" s="8" t="n">
        <f aca="false">AVERAGEIFS('Macro Indexed'!$I$2:$I$403,'Macro Indexed'!$A$2:$A$403,"&gt;="&amp;DATE(A21,1,1),'Macro Indexed'!$A$2:$A$403,"&lt;="&amp;DATE(A21,12,31))</f>
        <v>1069.48333333333</v>
      </c>
      <c r="H21" s="8" t="n">
        <f aca="false">C21*1000000/B21</f>
        <v>255492.319603205</v>
      </c>
      <c r="I21" s="8" t="n">
        <f aca="false">C21*1000000/(B21-E21)</f>
        <v>321943.394270934</v>
      </c>
    </row>
    <row r="22" customFormat="false" ht="15" hidden="false" customHeight="true" outlineLevel="0" collapsed="false">
      <c r="A22" s="15" t="n">
        <v>2013</v>
      </c>
      <c r="B22" s="8" t="n">
        <f aca="false">AVERAGEIFS('Monthly Data'!$B$2:$B$403,'Monthly Data'!$A$2:$A$403,"&gt;="&amp;DATE(A22,1,1),'Monthly Data'!$A$2:$A$403,"&lt;="&amp;DATE(A22,12,31))</f>
        <v>51762.0833333333</v>
      </c>
      <c r="C22" s="8" t="n">
        <f aca="false">AVERAGEIFS('Macro Indexed'!$C$2:$C$403,'Macro Indexed'!$A$2:$A$403,"&gt;="&amp;DATE(A22,1,1),'Macro Indexed'!$A$2:$A$403,"&lt;="&amp;DATE(A22,12,31))</f>
        <v>11996.8333333333</v>
      </c>
      <c r="D22" s="16" t="n">
        <f aca="false">B22/C22*1000</f>
        <v>4314.64553145969</v>
      </c>
      <c r="E22" s="8" t="n">
        <f aca="false">AVERAGEIFS('Monthly Data'!$C$2:$C$403,'Monthly Data'!$A$2:$A$403,"&gt;="&amp;DATE(A22,1,1),'Monthly Data'!$A$2:$A$403,"&lt;="&amp;DATE(A22,12,31))</f>
        <v>7593.58333333333</v>
      </c>
      <c r="F22" s="16" t="n">
        <f aca="false">(B22-E22)/C22*1000</f>
        <v>3681.67988774816</v>
      </c>
      <c r="G22" s="8" t="n">
        <f aca="false">AVERAGEIFS('Macro Indexed'!$I$2:$I$403,'Macro Indexed'!$A$2:$A$403,"&gt;="&amp;DATE(A22,1,1),'Macro Indexed'!$A$2:$A$403,"&lt;="&amp;DATE(A22,12,31))</f>
        <v>1043.49166666667</v>
      </c>
      <c r="H22" s="8" t="n">
        <f aca="false">C22*1000000/B22</f>
        <v>231768.749647828</v>
      </c>
      <c r="I22" s="8" t="n">
        <f aca="false">C22*1000000/(B22-E22)</f>
        <v>271615.140503602</v>
      </c>
    </row>
    <row r="23" customFormat="false" ht="15" hidden="false" customHeight="true" outlineLevel="0" collapsed="false">
      <c r="A23" s="15" t="n">
        <v>2014</v>
      </c>
      <c r="B23" s="8" t="n">
        <f aca="false">AVERAGEIFS('Monthly Data'!$B$2:$B$403,'Monthly Data'!$A$2:$A$403,"&gt;="&amp;DATE(A23,1,1),'Monthly Data'!$A$2:$A$403,"&lt;="&amp;DATE(A23,12,31))</f>
        <v>59952.9166666667</v>
      </c>
      <c r="C23" s="8" t="n">
        <f aca="false">AVERAGEIFS('Macro Indexed'!$C$2:$C$403,'Macro Indexed'!$A$2:$A$403,"&gt;="&amp;DATE(A23,1,1),'Macro Indexed'!$A$2:$A$403,"&lt;="&amp;DATE(A23,12,31))</f>
        <v>12160</v>
      </c>
      <c r="D23" s="16" t="n">
        <f aca="false">B23/C23*1000</f>
        <v>4930.33854166667</v>
      </c>
      <c r="E23" s="8" t="n">
        <f aca="false">AVERAGEIFS('Monthly Data'!$C$2:$C$403,'Monthly Data'!$A$2:$A$403,"&gt;="&amp;DATE(A23,1,1),'Monthly Data'!$A$2:$A$403,"&lt;="&amp;DATE(A23,12,31))</f>
        <v>5195.25</v>
      </c>
      <c r="F23" s="16" t="n">
        <f aca="false">(B23-E23)/C23*1000</f>
        <v>4503.0975877193</v>
      </c>
      <c r="G23" s="8" t="n">
        <f aca="false">AVERAGEIFS('Macro Indexed'!$I$2:$I$403,'Macro Indexed'!$A$2:$A$403,"&gt;="&amp;DATE(A23,1,1),'Macro Indexed'!$A$2:$A$403,"&lt;="&amp;DATE(A23,12,31))</f>
        <v>1024.15</v>
      </c>
      <c r="H23" s="8" t="n">
        <f aca="false">C23*1000000/B23</f>
        <v>202825.828601611</v>
      </c>
      <c r="I23" s="8" t="n">
        <f aca="false">C23*1000000/(B23-E23)</f>
        <v>222069.360150481</v>
      </c>
    </row>
    <row r="24" customFormat="false" ht="15" hidden="false" customHeight="true" outlineLevel="0" collapsed="false">
      <c r="A24" s="15" t="n">
        <v>2015</v>
      </c>
      <c r="B24" s="8" t="n">
        <f aca="false">AVERAGEIFS('Monthly Data'!$B$2:$B$403,'Monthly Data'!$A$2:$A$403,"&gt;="&amp;DATE(A24,1,1),'Monthly Data'!$A$2:$A$403,"&lt;="&amp;DATE(A24,12,31))</f>
        <v>82467.6666666667</v>
      </c>
      <c r="C24" s="8" t="n">
        <f aca="false">AVERAGEIFS('Macro Indexed'!$C$2:$C$403,'Macro Indexed'!$A$2:$A$403,"&gt;="&amp;DATE(A24,1,1),'Macro Indexed'!$A$2:$A$403,"&lt;="&amp;DATE(A24,12,31))</f>
        <v>12307.75</v>
      </c>
      <c r="D24" s="16" t="n">
        <f aca="false">B24/C24*1000</f>
        <v>6700.46650822991</v>
      </c>
      <c r="E24" s="8" t="n">
        <f aca="false">AVERAGEIFS('Monthly Data'!$C$2:$C$403,'Monthly Data'!$A$2:$A$403,"&gt;="&amp;DATE(A24,1,1),'Monthly Data'!$A$2:$A$403,"&lt;="&amp;DATE(A24,12,31))</f>
        <v>3502.66666666667</v>
      </c>
      <c r="F24" s="16" t="n">
        <f aca="false">(B24-E24)/C24*1000</f>
        <v>6415.87617558043</v>
      </c>
      <c r="G24" s="8" t="n">
        <f aca="false">AVERAGEIFS('Macro Indexed'!$I$2:$I$403,'Macro Indexed'!$A$2:$A$403,"&gt;="&amp;DATE(A24,1,1),'Macro Indexed'!$A$2:$A$403,"&lt;="&amp;DATE(A24,12,31))</f>
        <v>1025.74166666667</v>
      </c>
      <c r="H24" s="8" t="n">
        <f aca="false">C24*1000000/B24</f>
        <v>149243.339813988</v>
      </c>
      <c r="I24" s="8" t="n">
        <f aca="false">C24*1000000/(B24-E24)</f>
        <v>155863.357183562</v>
      </c>
    </row>
    <row r="25" customFormat="false" ht="15" hidden="false" customHeight="true" outlineLevel="0" collapsed="false">
      <c r="A25" s="15" t="n">
        <v>2016</v>
      </c>
      <c r="B25" s="8" t="n">
        <f aca="false">AVERAGEIFS('Monthly Data'!$B$2:$B$403,'Monthly Data'!$A$2:$A$403,"&gt;="&amp;DATE(A25,1,1),'Monthly Data'!$A$2:$A$403,"&lt;="&amp;DATE(A25,12,31))</f>
        <v>78845.5</v>
      </c>
      <c r="C25" s="8" t="n">
        <f aca="false">AVERAGEIFS('Macro Indexed'!$C$2:$C$403,'Macro Indexed'!$A$2:$A$403,"&gt;="&amp;DATE(A25,1,1),'Macro Indexed'!$A$2:$A$403,"&lt;="&amp;DATE(A25,12,31))</f>
        <v>12323.5</v>
      </c>
      <c r="D25" s="16" t="n">
        <f aca="false">B25/C25*1000</f>
        <v>6397.97947011807</v>
      </c>
      <c r="E25" s="8" t="n">
        <f aca="false">AVERAGEIFS('Monthly Data'!$C$2:$C$403,'Monthly Data'!$A$2:$A$403,"&gt;="&amp;DATE(A25,1,1),'Monthly Data'!$A$2:$A$403,"&lt;="&amp;DATE(A25,12,31))</f>
        <v>2009</v>
      </c>
      <c r="F25" s="16" t="n">
        <f aca="false">(B25-E25)/C25*1000</f>
        <v>6234.95760133079</v>
      </c>
      <c r="G25" s="8" t="n">
        <f aca="false">AVERAGEIFS('Macro Indexed'!$I$2:$I$403,'Macro Indexed'!$A$2:$A$403,"&gt;="&amp;DATE(A25,1,1),'Macro Indexed'!$A$2:$A$403,"&lt;="&amp;DATE(A25,12,31))</f>
        <v>1018.48333333333</v>
      </c>
      <c r="H25" s="8" t="n">
        <f aca="false">C25*1000000/B25</f>
        <v>156299.344921397</v>
      </c>
      <c r="I25" s="8" t="n">
        <f aca="false">C25*1000000/(B25-E25)</f>
        <v>160386.014459274</v>
      </c>
    </row>
    <row r="26" customFormat="false" ht="15" hidden="false" customHeight="true" outlineLevel="0" collapsed="false">
      <c r="A26" s="15" t="n">
        <v>2017</v>
      </c>
      <c r="B26" s="8" t="n">
        <f aca="false">AVERAGEIFS('Monthly Data'!$B$2:$B$403,'Monthly Data'!$A$2:$A$403,"&gt;="&amp;DATE(A26,1,1),'Monthly Data'!$A$2:$A$403,"&lt;="&amp;DATE(A26,12,31))</f>
        <v>70071.25</v>
      </c>
      <c r="C26" s="8" t="n">
        <f aca="false">AVERAGEIFS('Macro Indexed'!$C$2:$C$403,'Macro Indexed'!$A$2:$A$403,"&gt;="&amp;DATE(A26,1,1),'Macro Indexed'!$A$2:$A$403,"&lt;="&amp;DATE(A26,12,31))</f>
        <v>12406.4166666667</v>
      </c>
      <c r="D26" s="16" t="n">
        <f aca="false">B26/C26*1000</f>
        <v>5647.98457787301</v>
      </c>
      <c r="E26" s="8" t="n">
        <f aca="false">AVERAGEIFS('Monthly Data'!$C$2:$C$403,'Monthly Data'!$A$2:$A$403,"&gt;="&amp;DATE(A26,1,1),'Monthly Data'!$A$2:$A$403,"&lt;="&amp;DATE(A26,12,31))</f>
        <v>2120.5</v>
      </c>
      <c r="F26" s="16" t="n">
        <f aca="false">(B26-E26)/C26*1000</f>
        <v>5477.06495966469</v>
      </c>
      <c r="G26" s="8" t="n">
        <f aca="false">AVERAGEIFS('Macro Indexed'!$I$2:$I$403,'Macro Indexed'!$A$2:$A$403,"&gt;="&amp;DATE(A26,1,1),'Macro Indexed'!$A$2:$A$403,"&lt;="&amp;DATE(A26,12,31))</f>
        <v>1006.875</v>
      </c>
      <c r="H26" s="8" t="n">
        <f aca="false">C26*1000000/B26</f>
        <v>177054.307817638</v>
      </c>
      <c r="I26" s="8" t="n">
        <f aca="false">C26*1000000/(B26-E26)</f>
        <v>182579.53983829</v>
      </c>
    </row>
    <row r="27" customFormat="false" ht="15" hidden="false" customHeight="true" outlineLevel="0" collapsed="false">
      <c r="A27" s="15" t="n">
        <v>2018</v>
      </c>
      <c r="B27" s="8" t="n">
        <f aca="false">AVERAGEIFS('Monthly Data'!$B$2:$B$403,'Monthly Data'!$A$2:$A$403,"&gt;="&amp;DATE(A27,1,1),'Monthly Data'!$A$2:$A$403,"&lt;="&amp;DATE(A27,12,31))</f>
        <v>72037.1666666667</v>
      </c>
      <c r="C27" s="8" t="n">
        <f aca="false">AVERAGEIFS('Macro Indexed'!$C$2:$C$403,'Macro Indexed'!$A$2:$A$403,"&gt;="&amp;DATE(A27,1,1),'Macro Indexed'!$A$2:$A$403,"&lt;="&amp;DATE(A27,12,31))</f>
        <v>12652.9166666667</v>
      </c>
      <c r="D27" s="16" t="n">
        <f aca="false">B27/C27*1000</f>
        <v>5693.32499094412</v>
      </c>
      <c r="E27" s="8" t="n">
        <f aca="false">AVERAGEIFS('Monthly Data'!$C$2:$C$403,'Monthly Data'!$A$2:$A$403,"&gt;="&amp;DATE(A27,1,1),'Monthly Data'!$A$2:$A$403,"&lt;="&amp;DATE(A27,12,31))</f>
        <v>5460.25</v>
      </c>
      <c r="F27" s="16" t="n">
        <f aca="false">(B27-E27)/C27*1000</f>
        <v>5261.78417360951</v>
      </c>
      <c r="G27" s="8" t="n">
        <f aca="false">AVERAGEIFS('Macro Indexed'!$I$2:$I$403,'Macro Indexed'!$A$2:$A$403,"&gt;="&amp;DATE(A27,1,1),'Macro Indexed'!$A$2:$A$403,"&lt;="&amp;DATE(A27,12,31))</f>
        <v>1019.21666666667</v>
      </c>
      <c r="H27" s="8" t="n">
        <f aca="false">C27*1000000/B27</f>
        <v>175644.285473008</v>
      </c>
      <c r="I27" s="8" t="n">
        <f aca="false">C27*1000000/(B27-E27)</f>
        <v>190049.604279762</v>
      </c>
    </row>
    <row r="28" customFormat="false" ht="15" hidden="false" customHeight="true" outlineLevel="0" collapsed="false">
      <c r="A28" s="15" t="n">
        <v>2019</v>
      </c>
      <c r="B28" s="8" t="n">
        <f aca="false">AVERAGEIFS('Monthly Data'!$B$2:$B$403,'Monthly Data'!$A$2:$A$403,"&gt;="&amp;DATE(A28,1,1),'Monthly Data'!$A$2:$A$403,"&lt;="&amp;DATE(A28,12,31))</f>
        <v>80567.8333333333</v>
      </c>
      <c r="C28" s="8" t="n">
        <f aca="false">AVERAGEIFS('Macro Indexed'!$C$2:$C$403,'Macro Indexed'!$A$2:$A$403,"&gt;="&amp;DATE(A28,1,1),'Macro Indexed'!$A$2:$A$403,"&lt;="&amp;DATE(A28,12,31))</f>
        <v>12778.8333333333</v>
      </c>
      <c r="D28" s="16" t="n">
        <f aca="false">B28/C28*1000</f>
        <v>6304.78786535025</v>
      </c>
      <c r="E28" s="8" t="n">
        <f aca="false">AVERAGEIFS('Monthly Data'!$C$2:$C$403,'Monthly Data'!$A$2:$A$403,"&gt;="&amp;DATE(A28,1,1),'Monthly Data'!$A$2:$A$403,"&lt;="&amp;DATE(A28,12,31))</f>
        <v>8279.41666666667</v>
      </c>
      <c r="F28" s="16" t="n">
        <f aca="false">(B28-E28)/C28*1000</f>
        <v>5656.88703976628</v>
      </c>
      <c r="G28" s="8" t="n">
        <f aca="false">AVERAGEIFS('Macro Indexed'!$I$2:$I$403,'Macro Indexed'!$A$2:$A$403,"&gt;="&amp;DATE(A28,1,1),'Macro Indexed'!$A$2:$A$403,"&lt;="&amp;DATE(A28,12,31))</f>
        <v>1037.75833333333</v>
      </c>
      <c r="H28" s="8" t="n">
        <f aca="false">C28*1000000/B28</f>
        <v>158609.618809823</v>
      </c>
      <c r="I28" s="8" t="n">
        <f aca="false">C28*1000000/(B28-E28)</f>
        <v>176775.670606517</v>
      </c>
    </row>
    <row r="29" customFormat="false" ht="15" hidden="false" customHeight="true" outlineLevel="0" collapsed="false">
      <c r="A29" s="15" t="n">
        <v>2020</v>
      </c>
      <c r="B29" s="8" t="n">
        <f aca="false">AVERAGEIFS('Monthly Data'!$B$2:$B$403,'Monthly Data'!$A$2:$A$403,"&gt;="&amp;DATE(A29,1,1),'Monthly Data'!$A$2:$A$403,"&lt;="&amp;DATE(A29,12,31))</f>
        <v>75110.4166666667</v>
      </c>
      <c r="C29" s="8" t="n">
        <f aca="false">AVERAGEIFS('Macro Indexed'!$C$2:$C$403,'Macro Indexed'!$A$2:$A$403,"&gt;="&amp;DATE(A29,1,1),'Macro Indexed'!$A$2:$A$403,"&lt;="&amp;DATE(A29,12,31))</f>
        <v>12125</v>
      </c>
      <c r="D29" s="16" t="n">
        <f aca="false">B29/C29*1000</f>
        <v>6194.6735395189</v>
      </c>
      <c r="E29" s="8" t="n">
        <f aca="false">AVERAGEIFS('Monthly Data'!$C$2:$C$403,'Monthly Data'!$A$2:$A$403,"&gt;="&amp;DATE(A29,1,1),'Monthly Data'!$A$2:$A$403,"&lt;="&amp;DATE(A29,12,31))</f>
        <v>9177.91666666667</v>
      </c>
      <c r="F29" s="16" t="n">
        <f aca="false">(B29-E29)/C29*1000</f>
        <v>5437.73195876289</v>
      </c>
      <c r="G29" s="8" t="n">
        <f aca="false">AVERAGEIFS('Macro Indexed'!$I$2:$I$403,'Macro Indexed'!$A$2:$A$403,"&gt;="&amp;DATE(A29,1,1),'Macro Indexed'!$A$2:$A$403,"&lt;="&amp;DATE(A29,12,31))</f>
        <v>1022.84166666667</v>
      </c>
      <c r="H29" s="8" t="n">
        <f aca="false">C29*1000000/B29</f>
        <v>161429.007294816</v>
      </c>
      <c r="I29" s="8" t="n">
        <f aca="false">C29*1000000/(B29-E29)</f>
        <v>183900.200963106</v>
      </c>
    </row>
    <row r="30" customFormat="false" ht="15" hidden="false" customHeight="true" outlineLevel="0" collapsed="false">
      <c r="A30" s="15" t="n">
        <v>2021</v>
      </c>
      <c r="B30" s="8" t="n">
        <f aca="false">AVERAGEIFS('Monthly Data'!$B$2:$B$403,'Monthly Data'!$A$2:$A$403,"&gt;="&amp;DATE(A30,1,1),'Monthly Data'!$A$2:$A$403,"&lt;="&amp;DATE(A30,12,31))</f>
        <v>81552.25</v>
      </c>
      <c r="C30" s="8" t="n">
        <f aca="false">AVERAGEIFS('Macro Indexed'!$C$2:$C$403,'Macro Indexed'!$A$2:$A$403,"&gt;="&amp;DATE(A30,1,1),'Macro Indexed'!$A$2:$A$403,"&lt;="&amp;DATE(A30,12,31))</f>
        <v>12311.5</v>
      </c>
      <c r="D30" s="16" t="n">
        <f aca="false">B30/C30*1000</f>
        <v>6624.0709905373</v>
      </c>
      <c r="E30" s="8" t="n">
        <f aca="false">AVERAGEIFS('Monthly Data'!$C$2:$C$403,'Monthly Data'!$A$2:$A$403,"&gt;="&amp;DATE(A30,1,1),'Monthly Data'!$A$2:$A$403,"&lt;="&amp;DATE(A30,12,31))</f>
        <v>11996.4166666667</v>
      </c>
      <c r="F30" s="16" t="n">
        <f aca="false">(B30-E30)/C30*1000</f>
        <v>5649.66359365905</v>
      </c>
      <c r="G30" s="8" t="n">
        <f aca="false">AVERAGEIFS('Macro Indexed'!$I$2:$I$403,'Macro Indexed'!$A$2:$A$403,"&gt;="&amp;DATE(A30,1,1),'Macro Indexed'!$A$2:$A$403,"&lt;="&amp;DATE(A30,12,31))</f>
        <v>1017.23333333333</v>
      </c>
      <c r="H30" s="8" t="n">
        <f aca="false">C30*1000000/B30</f>
        <v>150964.565661892</v>
      </c>
      <c r="I30" s="8" t="n">
        <f aca="false">C30*1000000/(B30-E30)</f>
        <v>177001.689290378</v>
      </c>
    </row>
    <row r="31" customFormat="false" ht="15" hidden="false" customHeight="true" outlineLevel="0" collapsed="false">
      <c r="A31" s="15" t="n">
        <v>2022</v>
      </c>
      <c r="B31" s="8" t="n">
        <f aca="false">AVERAGEIFS('Monthly Data'!$B$2:$B$403,'Monthly Data'!$A$2:$A$403,"&gt;="&amp;DATE(A31,1,1),'Monthly Data'!$A$2:$A$403,"&lt;="&amp;DATE(A31,12,31))</f>
        <v>124014.75</v>
      </c>
      <c r="C31" s="8" t="n">
        <f aca="false">AVERAGEIFS('Macro Indexed'!$C$2:$C$403,'Macro Indexed'!$A$2:$A$403,"&gt;="&amp;DATE(A31,1,1),'Macro Indexed'!$A$2:$A$403,"&lt;="&amp;DATE(A31,12,31))</f>
        <v>12768.5</v>
      </c>
      <c r="D31" s="16" t="n">
        <f aca="false">B31/C31*1000</f>
        <v>9712.55433292869</v>
      </c>
      <c r="E31" s="8" t="n">
        <f aca="false">AVERAGEIFS('Monthly Data'!$C$2:$C$403,'Monthly Data'!$A$2:$A$403,"&gt;="&amp;DATE(A31,1,1),'Monthly Data'!$A$2:$A$403,"&lt;="&amp;DATE(A31,12,31))</f>
        <v>42344.5</v>
      </c>
      <c r="F31" s="16" t="n">
        <f aca="false">(B31-E31)/C31*1000</f>
        <v>6396.22900105729</v>
      </c>
      <c r="G31" s="8" t="n">
        <f aca="false">AVERAGEIFS('Macro Indexed'!$I$2:$I$403,'Macro Indexed'!$A$2:$A$403,"&gt;="&amp;DATE(A31,1,1),'Macro Indexed'!$A$2:$A$403,"&lt;="&amp;DATE(A31,12,31))</f>
        <v>1044.83333333333</v>
      </c>
      <c r="H31" s="8" t="n">
        <f aca="false">C31*1000000/B31</f>
        <v>102959.526991749</v>
      </c>
      <c r="I31" s="8" t="n">
        <f aca="false">C31*1000000/(B31-E31)</f>
        <v>156342.119682504</v>
      </c>
    </row>
    <row r="32" customFormat="false" ht="15" hidden="false" customHeight="true" outlineLevel="0" collapsed="false">
      <c r="A32" s="15" t="n">
        <v>2023</v>
      </c>
      <c r="B32" s="8" t="n">
        <f aca="false">AVERAGEIFS('Monthly Data'!$B$2:$B$403,'Monthly Data'!$A$2:$A$403,"&gt;="&amp;DATE(A32,1,1),'Monthly Data'!$A$2:$A$403,"&lt;="&amp;DATE(A32,12,31))</f>
        <v>201742.5</v>
      </c>
      <c r="C32" s="8" t="n">
        <f aca="false">AVERAGEIFS('Macro Indexed'!$C$2:$C$403,'Macro Indexed'!$A$2:$A$403,"&gt;="&amp;DATE(A32,1,1),'Macro Indexed'!$A$2:$A$403,"&lt;="&amp;DATE(A32,12,31))</f>
        <v>12873.3333333333</v>
      </c>
      <c r="D32" s="16" t="n">
        <f aca="false">B32/C32*1000</f>
        <v>15671.3490419472</v>
      </c>
      <c r="E32" s="8" t="n">
        <f aca="false">AVERAGEIFS('Monthly Data'!$C$2:$C$403,'Monthly Data'!$A$2:$A$403,"&gt;="&amp;DATE(A32,1,1),'Monthly Data'!$A$2:$A$403,"&lt;="&amp;DATE(A32,12,31))</f>
        <v>100109.75</v>
      </c>
      <c r="F32" s="16" t="n">
        <f aca="false">(B32-E32)/C32*1000</f>
        <v>7894.82780942517</v>
      </c>
      <c r="G32" s="8" t="n">
        <f aca="false">AVERAGEIFS('Macro Indexed'!$I$2:$I$403,'Macro Indexed'!$A$2:$A$403,"&gt;="&amp;DATE(A32,1,1),'Macro Indexed'!$A$2:$A$403,"&lt;="&amp;DATE(A32,12,31))</f>
        <v>1053.45833333333</v>
      </c>
      <c r="H32" s="8" t="n">
        <f aca="false">C32*1000000/B32</f>
        <v>63810.7158052137</v>
      </c>
      <c r="I32" s="8" t="n">
        <f aca="false">C32*1000000/(B32-E32)</f>
        <v>126665.207163373</v>
      </c>
    </row>
    <row r="33" customFormat="false" ht="15" hidden="false" customHeight="true" outlineLevel="0" collapsed="false">
      <c r="A33" s="15" t="n">
        <v>2024</v>
      </c>
      <c r="B33" s="8" t="n">
        <f aca="false">AVERAGEIFS('Monthly Data'!$B$2:$B$403,'Monthly Data'!$A$2:$A$403,"&gt;="&amp;DATE(A33,1,1),'Monthly Data'!$A$2:$A$403,"&lt;="&amp;DATE(A33,12,31))</f>
        <v>243150.666666667</v>
      </c>
      <c r="C33" s="8" t="n">
        <f aca="false">AVERAGEIFS('Macro Indexed'!$C$2:$C$403,'Macro Indexed'!$A$2:$A$403,"&gt;="&amp;DATE(A33,1,1),'Macro Indexed'!$A$2:$A$403,"&lt;="&amp;DATE(A33,12,31))</f>
        <v>12789.3333333333</v>
      </c>
      <c r="D33" s="16" t="n">
        <f aca="false">B33/C33*1000</f>
        <v>19011.9891576314</v>
      </c>
      <c r="E33" s="8" t="n">
        <f aca="false">AVERAGEIFS('Monthly Data'!$C$2:$C$403,'Monthly Data'!$A$2:$A$403,"&gt;="&amp;DATE(A33,1,1),'Monthly Data'!$A$2:$A$403,"&lt;="&amp;DATE(A33,12,31))</f>
        <v>122143.583333333</v>
      </c>
      <c r="F33" s="16" t="n">
        <f aca="false">(B33-E33)/C33*1000</f>
        <v>9461.56302126772</v>
      </c>
      <c r="G33" s="8" t="n">
        <f aca="false">AVERAGEIFS('Macro Indexed'!$I$2:$I$403,'Macro Indexed'!$A$2:$A$403,"&gt;="&amp;DATE(A33,1,1),'Macro Indexed'!$A$2:$A$403,"&lt;="&amp;DATE(A33,12,31))</f>
        <v>1026.1</v>
      </c>
      <c r="H33" s="8" t="n">
        <f aca="false">C33*1000000/B33</f>
        <v>52598.3889275785</v>
      </c>
      <c r="I33" s="8" t="n">
        <f aca="false">C33*1000000/(B33-E33)</f>
        <v>105690.782564382</v>
      </c>
    </row>
    <row r="34" customFormat="false" ht="15" hidden="false" customHeight="true" outlineLevel="0" collapsed="false">
      <c r="A34" s="15" t="n">
        <v>2025</v>
      </c>
      <c r="B34" s="8" t="n">
        <f aca="false">AVERAGEIFS('Monthly Data'!$B$2:$B$403,'Monthly Data'!$A$2:$A$403,"&gt;="&amp;DATE(A34,1,1),'Monthly Data'!$A$2:$A$403,"&lt;="&amp;DATE(A34,12,31))</f>
        <v>214169.333333333</v>
      </c>
      <c r="C34" s="8" t="n">
        <f aca="false">AVERAGEIFS('Macro Indexed'!$C$2:$C$403,'Macro Indexed'!$A$2:$A$403,"&gt;="&amp;DATE(A34,1,1),'Macro Indexed'!$A$2:$A$403,"&lt;="&amp;DATE(A34,12,31))</f>
        <v>12632.25</v>
      </c>
      <c r="D34" s="16" t="n">
        <f aca="false">B34/C34*1000</f>
        <v>16954.1715318596</v>
      </c>
      <c r="E34" s="8" t="n">
        <f aca="false">AVERAGEIFS('Monthly Data'!$C$2:$C$403,'Monthly Data'!$A$2:$A$403,"&gt;="&amp;DATE(A34,1,1),'Monthly Data'!$A$2:$A$403,"&lt;="&amp;DATE(A34,12,31))</f>
        <v>97115.75</v>
      </c>
      <c r="F34" s="16" t="n">
        <f aca="false">(B34-E34)/C34*1000</f>
        <v>9266.24974437122</v>
      </c>
      <c r="G34" s="8" t="n">
        <f aca="false">AVERAGEIFS('Macro Indexed'!$I$2:$I$403,'Macro Indexed'!$A$2:$A$403,"&gt;="&amp;DATE(A34,1,1),'Macro Indexed'!$A$2:$A$403,"&lt;="&amp;DATE(A34,12,31))</f>
        <v>997.691666666667</v>
      </c>
      <c r="H34" s="8" t="n">
        <f aca="false">C34*1000000/B34</f>
        <v>58982.5340696147</v>
      </c>
      <c r="I34" s="8" t="n">
        <f aca="false">C34*1000000/(B34-E34)</f>
        <v>107918.524493412</v>
      </c>
    </row>
    <row r="35" customFormat="false" ht="15" hidden="false" customHeight="true" outlineLevel="0" collapsed="false">
      <c r="A35" s="15" t="n">
        <v>2026</v>
      </c>
      <c r="B35" s="8" t="n">
        <f aca="false">AVERAGEIFS('Monthly Data'!$B$2:$B$403,'Monthly Data'!$A$2:$A$403,"&gt;="&amp;DATE(A35,1,1),'Monthly Data'!$A$2:$A$403,"&lt;="&amp;DATE(A35,12,31))</f>
        <v>176728.666666667</v>
      </c>
      <c r="C35" s="8" t="n">
        <f aca="false">AVERAGEIFS('Macro Indexed'!$C$2:$C$403,'Macro Indexed'!$A$2:$A$403,"&gt;="&amp;DATE(A35,1,1),'Macro Indexed'!$A$2:$A$403,"&lt;="&amp;DATE(A35,12,31))</f>
        <v>12593.5</v>
      </c>
      <c r="D35" s="16" t="n">
        <f aca="false">B35/C35*1000</f>
        <v>14033.324069295</v>
      </c>
      <c r="E35" s="8" t="n">
        <f aca="false">AVERAGEIFS('Monthly Data'!$C$2:$C$403,'Monthly Data'!$A$2:$A$403,"&gt;="&amp;DATE(A35,1,1),'Monthly Data'!$A$2:$A$403,"&lt;="&amp;DATE(A35,12,31))</f>
        <v>59742.6666666667</v>
      </c>
      <c r="F35" s="16" t="n">
        <f aca="false">(B35-E35)/C35*1000</f>
        <v>9289.39532298408</v>
      </c>
      <c r="G35" s="8" t="n">
        <f aca="false">AVERAGEIFS('Macro Indexed'!$I$2:$I$403,'Macro Indexed'!$A$2:$A$403,"&gt;="&amp;DATE(A35,1,1),'Macro Indexed'!$A$2:$A$403,"&lt;="&amp;DATE(A35,12,31))</f>
        <v>991.2</v>
      </c>
      <c r="H35" s="8" t="n">
        <f aca="false">C35*1000000/B35</f>
        <v>71258.9544046806</v>
      </c>
      <c r="I35" s="8" t="n">
        <f aca="false">C35*1000000/(B35-E35)</f>
        <v>107649.633289453</v>
      </c>
    </row>
    <row r="37" customFormat="false" ht="15" hidden="false" customHeight="true" outlineLevel="0" collapsed="false">
      <c r="A37" s="10" t="s">
        <v>107</v>
      </c>
    </row>
    <row r="38" customFormat="false" ht="15" hidden="false" customHeight="true" outlineLevel="0" collapsed="false">
      <c r="A38" s="10" t="s">
        <v>108</v>
      </c>
    </row>
    <row r="39" customFormat="false" ht="15" hidden="false" customHeight="true" outlineLevel="0" collapsed="false">
      <c r="A39" s="10"/>
    </row>
    <row r="40" customFormat="false" ht="15" hidden="false" customHeight="true" outlineLevel="0" collapsed="false">
      <c r="A40" s="4" t="s">
        <v>109</v>
      </c>
    </row>
    <row r="41" customFormat="false" ht="15" hidden="false" customHeight="true" outlineLevel="0" collapsed="false">
      <c r="A41" s="10" t="s">
        <v>110</v>
      </c>
    </row>
    <row r="42" customFormat="false" ht="15" hidden="false" customHeight="true" outlineLevel="0" collapsed="false">
      <c r="A42" s="10" t="s">
        <v>111</v>
      </c>
    </row>
    <row r="43" customFormat="false" ht="15" hidden="false" customHeight="true" outlineLevel="0" collapsed="false">
      <c r="A43" s="10" t="s">
        <v>112</v>
      </c>
    </row>
    <row r="44" customFormat="false" ht="15" hidden="false" customHeight="true" outlineLevel="0" collapsed="false">
      <c r="A44" s="10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6"/>
    <col collapsed="false" customWidth="true" hidden="false" outlineLevel="0" max="3" min="3" style="1" width="20"/>
    <col collapsed="false" customWidth="true" hidden="false" outlineLevel="0" max="4" min="4" style="1" width="13"/>
    <col collapsed="false" customWidth="true" hidden="false" outlineLevel="0" max="7" min="5" style="1" width="12"/>
    <col collapsed="false" customWidth="true" hidden="false" outlineLevel="0" max="8" min="8" style="1" width="72"/>
  </cols>
  <sheetData>
    <row r="1" customFormat="false" ht="34.5" hidden="false" customHeight="true" outlineLevel="0" collapsed="false">
      <c r="A1" s="6" t="s">
        <v>114</v>
      </c>
      <c r="B1" s="6" t="s">
        <v>115</v>
      </c>
      <c r="C1" s="6" t="s">
        <v>116</v>
      </c>
      <c r="D1" s="6" t="s">
        <v>117</v>
      </c>
      <c r="E1" s="6" t="s">
        <v>118</v>
      </c>
      <c r="F1" s="6" t="s">
        <v>119</v>
      </c>
      <c r="G1" s="6" t="s">
        <v>120</v>
      </c>
      <c r="H1" s="6" t="s">
        <v>121</v>
      </c>
    </row>
    <row r="2" customFormat="false" ht="15" hidden="false" customHeight="true" outlineLevel="0" collapsed="false">
      <c r="A2" s="3" t="s">
        <v>122</v>
      </c>
      <c r="B2" s="3" t="s">
        <v>123</v>
      </c>
      <c r="C2" s="3" t="s">
        <v>124</v>
      </c>
      <c r="D2" s="17" t="n">
        <v>0.15</v>
      </c>
      <c r="E2" s="8" t="n">
        <v>1000</v>
      </c>
      <c r="F2" s="8" t="n">
        <f aca="false">E2/D2</f>
        <v>6666.66666666667</v>
      </c>
      <c r="G2" s="17" t="n">
        <f aca="false">D2*1000/E2</f>
        <v>0.15</v>
      </c>
      <c r="H2" s="3" t="s">
        <v>125</v>
      </c>
    </row>
    <row r="3" customFormat="false" ht="15" hidden="false" customHeight="true" outlineLevel="0" collapsed="false">
      <c r="A3" s="3" t="s">
        <v>126</v>
      </c>
      <c r="B3" s="3" t="s">
        <v>123</v>
      </c>
      <c r="C3" s="3" t="s">
        <v>127</v>
      </c>
      <c r="D3" s="17" t="n">
        <v>2</v>
      </c>
      <c r="E3" s="8" t="n">
        <v>4000</v>
      </c>
      <c r="F3" s="8" t="n">
        <f aca="false">E3/D3</f>
        <v>2000</v>
      </c>
      <c r="G3" s="17" t="n">
        <f aca="false">D3*1000/E3</f>
        <v>0.5</v>
      </c>
      <c r="H3" s="3" t="s">
        <v>128</v>
      </c>
    </row>
    <row r="4" customFormat="false" ht="15" hidden="false" customHeight="true" outlineLevel="0" collapsed="false">
      <c r="A4" s="3" t="s">
        <v>129</v>
      </c>
      <c r="B4" s="3" t="s">
        <v>130</v>
      </c>
      <c r="C4" s="3" t="s">
        <v>131</v>
      </c>
      <c r="D4" s="17" t="n">
        <v>7.6</v>
      </c>
      <c r="E4" s="8" t="n">
        <v>8500</v>
      </c>
      <c r="F4" s="8" t="n">
        <f aca="false">E4/D4</f>
        <v>1118.42105263158</v>
      </c>
      <c r="G4" s="17" t="n">
        <f aca="false">D4*1000/E4</f>
        <v>0.894117647058824</v>
      </c>
      <c r="H4" s="3" t="s">
        <v>132</v>
      </c>
    </row>
    <row r="5" customFormat="false" ht="15" hidden="false" customHeight="true" outlineLevel="0" collapsed="false">
      <c r="A5" s="3" t="s">
        <v>133</v>
      </c>
      <c r="B5" s="3" t="s">
        <v>134</v>
      </c>
      <c r="C5" s="3" t="s">
        <v>135</v>
      </c>
      <c r="D5" s="17" t="n">
        <v>4</v>
      </c>
      <c r="E5" s="8" t="n">
        <v>4000</v>
      </c>
      <c r="F5" s="8" t="n">
        <f aca="false">E5/D5</f>
        <v>1000</v>
      </c>
      <c r="G5" s="17" t="n">
        <f aca="false">D5*1000/E5</f>
        <v>1</v>
      </c>
      <c r="H5" s="3" t="s">
        <v>136</v>
      </c>
    </row>
    <row r="6" customFormat="false" ht="15" hidden="false" customHeight="true" outlineLevel="0" collapsed="false">
      <c r="A6" s="3" t="s">
        <v>137</v>
      </c>
      <c r="B6" s="3" t="s">
        <v>138</v>
      </c>
      <c r="C6" s="3" t="s">
        <v>135</v>
      </c>
      <c r="D6" s="17" t="n">
        <v>5.8</v>
      </c>
      <c r="E6" s="8" t="n">
        <v>5000</v>
      </c>
      <c r="F6" s="8" t="n">
        <f aca="false">E6/D6</f>
        <v>862.068965517241</v>
      </c>
      <c r="G6" s="17" t="n">
        <f aca="false">D6*1000/E6</f>
        <v>1.16</v>
      </c>
      <c r="H6" s="3" t="s">
        <v>139</v>
      </c>
    </row>
    <row r="7" customFormat="false" ht="15" hidden="false" customHeight="true" outlineLevel="0" collapsed="false">
      <c r="A7" s="3" t="s">
        <v>140</v>
      </c>
      <c r="B7" s="3" t="s">
        <v>141</v>
      </c>
      <c r="C7" s="3" t="s">
        <v>135</v>
      </c>
      <c r="D7" s="17" t="n">
        <v>13.9</v>
      </c>
      <c r="E7" s="8" t="n">
        <v>5100</v>
      </c>
      <c r="F7" s="8" t="n">
        <f aca="false">E7/D7</f>
        <v>366.906474820144</v>
      </c>
      <c r="G7" s="17" t="n">
        <f aca="false">D7*1000/E7</f>
        <v>2.72549019607843</v>
      </c>
      <c r="H7" s="3" t="s">
        <v>142</v>
      </c>
    </row>
    <row r="8" customFormat="false" ht="15" hidden="false" customHeight="true" outlineLevel="0" collapsed="false">
      <c r="A8" s="3" t="s">
        <v>143</v>
      </c>
      <c r="B8" s="3" t="s">
        <v>144</v>
      </c>
      <c r="C8" s="3" t="s">
        <v>145</v>
      </c>
      <c r="D8" s="17" t="n">
        <v>28</v>
      </c>
      <c r="E8" s="8" t="n">
        <v>3000</v>
      </c>
      <c r="F8" s="8" t="n">
        <f aca="false">E8/D8</f>
        <v>107.142857142857</v>
      </c>
      <c r="G8" s="17" t="n">
        <f aca="false">D8*1000/E8</f>
        <v>9.33333333333333</v>
      </c>
      <c r="H8" s="3" t="s">
        <v>146</v>
      </c>
    </row>
    <row r="9" customFormat="false" ht="15" hidden="false" customHeight="true" outlineLevel="0" collapsed="false">
      <c r="A9" s="3" t="s">
        <v>147</v>
      </c>
      <c r="B9" s="3" t="s">
        <v>148</v>
      </c>
      <c r="C9" s="3" t="s">
        <v>145</v>
      </c>
      <c r="D9" s="17" t="n">
        <v>100</v>
      </c>
      <c r="E9" s="8" t="n">
        <v>9000</v>
      </c>
      <c r="F9" s="8" t="n">
        <f aca="false">E9/D9</f>
        <v>90</v>
      </c>
      <c r="G9" s="17" t="n">
        <f aca="false">D9*1000/E9</f>
        <v>11.1111111111111</v>
      </c>
      <c r="H9" s="3" t="s">
        <v>149</v>
      </c>
    </row>
    <row r="10" customFormat="false" ht="15" hidden="false" customHeight="true" outlineLevel="0" collapsed="false">
      <c r="A10" s="3" t="s">
        <v>150</v>
      </c>
      <c r="B10" s="3" t="s">
        <v>123</v>
      </c>
      <c r="C10" s="3" t="s">
        <v>151</v>
      </c>
      <c r="D10" s="17" t="n">
        <v>2</v>
      </c>
      <c r="E10" s="8" t="n">
        <v>150</v>
      </c>
      <c r="F10" s="8" t="n">
        <f aca="false">E10/D10</f>
        <v>75</v>
      </c>
      <c r="G10" s="17" t="n">
        <f aca="false">D10*1000/E10</f>
        <v>13.3333333333333</v>
      </c>
      <c r="H10" s="3" t="s">
        <v>152</v>
      </c>
    </row>
    <row r="11" customFormat="false" ht="15" hidden="false" customHeight="true" outlineLevel="0" collapsed="false">
      <c r="A11" s="3" t="s">
        <v>153</v>
      </c>
      <c r="B11" s="3" t="s">
        <v>154</v>
      </c>
      <c r="C11" s="3" t="s">
        <v>145</v>
      </c>
      <c r="D11" s="17" t="n">
        <v>165</v>
      </c>
      <c r="E11" s="8" t="n">
        <v>12000</v>
      </c>
      <c r="F11" s="8" t="n">
        <f aca="false">E11/D11</f>
        <v>72.7272727272727</v>
      </c>
      <c r="G11" s="17" t="n">
        <f aca="false">D11*1000/E11</f>
        <v>13.75</v>
      </c>
      <c r="H11" s="3" t="s">
        <v>155</v>
      </c>
    </row>
    <row r="12" customFormat="false" ht="15" hidden="false" customHeight="true" outlineLevel="0" collapsed="false">
      <c r="A12" s="3" t="s">
        <v>156</v>
      </c>
      <c r="B12" s="3" t="s">
        <v>157</v>
      </c>
      <c r="C12" s="3" t="s">
        <v>145</v>
      </c>
      <c r="D12" s="17" t="n">
        <v>37</v>
      </c>
      <c r="E12" s="8" t="n">
        <v>2000</v>
      </c>
      <c r="F12" s="8" t="n">
        <f aca="false">E12/D12</f>
        <v>54.0540540540541</v>
      </c>
      <c r="G12" s="17" t="n">
        <f aca="false">D12*1000/E12</f>
        <v>18.5</v>
      </c>
      <c r="H12" s="3" t="s">
        <v>158</v>
      </c>
    </row>
    <row r="14" customFormat="false" ht="15" hidden="false" customHeight="true" outlineLevel="0" collapsed="false">
      <c r="A14" s="10" t="s">
        <v>159</v>
      </c>
    </row>
    <row r="15" customFormat="false" ht="15" hidden="false" customHeight="true" outlineLevel="0" collapsed="false">
      <c r="A15" s="10" t="s">
        <v>160</v>
      </c>
    </row>
    <row r="16" customFormat="false" ht="15" hidden="false" customHeight="true" outlineLevel="0" collapsed="false">
      <c r="A16" s="10" t="s">
        <v>161</v>
      </c>
    </row>
    <row r="17" customFormat="false" ht="15" hidden="false" customHeight="true" outlineLevel="0" collapsed="false">
      <c r="A17" s="10" t="s">
        <v>162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38"/>
    <col collapsed="false" customWidth="true" hidden="false" outlineLevel="0" max="3" min="3" style="1" width="13"/>
    <col collapsed="false" customWidth="true" hidden="false" outlineLevel="0" max="6" min="4" style="1" width="14"/>
    <col collapsed="false" customWidth="true" hidden="false" outlineLevel="0" max="7" min="7" style="1" width="13"/>
    <col collapsed="false" customWidth="true" hidden="false" outlineLevel="0" max="8" min="8" style="1" width="12"/>
  </cols>
  <sheetData>
    <row r="1" customFormat="false" ht="34.5" hidden="false" customHeight="true" outlineLevel="0" collapsed="false">
      <c r="A1" s="5" t="s">
        <v>163</v>
      </c>
      <c r="B1" s="5" t="s">
        <v>164</v>
      </c>
      <c r="C1" s="6" t="s">
        <v>165</v>
      </c>
      <c r="D1" s="6" t="s">
        <v>166</v>
      </c>
      <c r="E1" s="6" t="s">
        <v>167</v>
      </c>
      <c r="F1" s="6" t="s">
        <v>168</v>
      </c>
      <c r="G1" s="6" t="s">
        <v>169</v>
      </c>
      <c r="H1" s="6" t="s">
        <v>170</v>
      </c>
    </row>
    <row r="2" customFormat="false" ht="15" hidden="false" customHeight="true" outlineLevel="0" collapsed="false">
      <c r="A2" s="3" t="s">
        <v>171</v>
      </c>
      <c r="B2" s="3" t="s">
        <v>172</v>
      </c>
      <c r="C2" s="8" t="n">
        <v>100428</v>
      </c>
      <c r="D2" s="8" t="n">
        <v>8093587</v>
      </c>
      <c r="E2" s="8" t="n">
        <v>1277169</v>
      </c>
      <c r="F2" s="8" t="n">
        <v>6816419</v>
      </c>
      <c r="G2" s="16" t="n">
        <f aca="false">D2*1000/C2</f>
        <v>80590.9407734895</v>
      </c>
      <c r="H2" s="9" t="n">
        <f aca="false">F2/D2</f>
        <v>0.842200003533662</v>
      </c>
    </row>
    <row r="3" customFormat="false" ht="15" hidden="false" customHeight="true" outlineLevel="0" collapsed="false">
      <c r="A3" s="4" t="s">
        <v>173</v>
      </c>
      <c r="B3" s="4" t="s">
        <v>174</v>
      </c>
      <c r="C3" s="13" t="n">
        <v>99881</v>
      </c>
      <c r="D3" s="13" t="n">
        <v>5462584</v>
      </c>
      <c r="E3" s="13" t="n">
        <v>1269000</v>
      </c>
      <c r="F3" s="13" t="n">
        <v>4193584</v>
      </c>
      <c r="G3" s="18" t="n">
        <f aca="false">D3*1000/C3</f>
        <v>54690.9221974149</v>
      </c>
      <c r="H3" s="19" t="n">
        <f aca="false">F3/D3</f>
        <v>0.767692359513373</v>
      </c>
    </row>
    <row r="4" customFormat="false" ht="15" hidden="false" customHeight="true" outlineLevel="0" collapsed="false">
      <c r="A4" s="3" t="s">
        <v>175</v>
      </c>
      <c r="B4" s="3" t="s">
        <v>176</v>
      </c>
      <c r="C4" s="8" t="n">
        <v>778136</v>
      </c>
      <c r="D4" s="8" t="n">
        <v>32045416</v>
      </c>
      <c r="E4" s="8" t="n">
        <v>9020525</v>
      </c>
      <c r="F4" s="8" t="n">
        <v>23024891</v>
      </c>
      <c r="G4" s="16" t="n">
        <f aca="false">D4*1000/C4</f>
        <v>41182.2817605149</v>
      </c>
      <c r="H4" s="9" t="n">
        <f aca="false">F4/D4</f>
        <v>0.718508101127475</v>
      </c>
    </row>
    <row r="5" customFormat="false" ht="15" hidden="false" customHeight="true" outlineLevel="0" collapsed="false">
      <c r="A5" s="4" t="s">
        <v>177</v>
      </c>
      <c r="B5" s="4" t="s">
        <v>178</v>
      </c>
      <c r="C5" s="13" t="n">
        <v>266052</v>
      </c>
      <c r="D5" s="13" t="n">
        <v>10416891</v>
      </c>
      <c r="E5" s="13" t="n">
        <v>3858583</v>
      </c>
      <c r="F5" s="13" t="n">
        <v>6558308</v>
      </c>
      <c r="G5" s="18" t="n">
        <f aca="false">D5*1000/C5</f>
        <v>39153.5902755852</v>
      </c>
      <c r="H5" s="19" t="n">
        <f aca="false">F5/D5</f>
        <v>0.629584009278776</v>
      </c>
    </row>
    <row r="6" customFormat="false" ht="15" hidden="false" customHeight="true" outlineLevel="0" collapsed="false">
      <c r="A6" s="4" t="s">
        <v>179</v>
      </c>
      <c r="B6" s="4" t="s">
        <v>180</v>
      </c>
      <c r="C6" s="13" t="n">
        <v>230830</v>
      </c>
      <c r="D6" s="13" t="n">
        <v>6906028</v>
      </c>
      <c r="E6" s="13" t="n">
        <v>1792650</v>
      </c>
      <c r="F6" s="13" t="n">
        <v>5113378</v>
      </c>
      <c r="G6" s="18" t="n">
        <f aca="false">D6*1000/C6</f>
        <v>29918.2428627128</v>
      </c>
      <c r="H6" s="19" t="n">
        <f aca="false">F6/D6</f>
        <v>0.740422425162481</v>
      </c>
    </row>
    <row r="7" customFormat="false" ht="15" hidden="false" customHeight="true" outlineLevel="0" collapsed="false">
      <c r="A7" s="3" t="s">
        <v>181</v>
      </c>
      <c r="B7" s="3" t="s">
        <v>182</v>
      </c>
      <c r="C7" s="8" t="n">
        <v>252856</v>
      </c>
      <c r="D7" s="8" t="n">
        <v>6513015</v>
      </c>
      <c r="E7" s="8" t="n">
        <v>1480701</v>
      </c>
      <c r="F7" s="8" t="n">
        <v>5032314</v>
      </c>
      <c r="G7" s="16" t="n">
        <f aca="false">D7*1000/C7</f>
        <v>25757.8028601259</v>
      </c>
      <c r="H7" s="9" t="n">
        <f aca="false">F7/D7</f>
        <v>0.772655060674665</v>
      </c>
    </row>
    <row r="8" customFormat="false" ht="15" hidden="false" customHeight="true" outlineLevel="0" collapsed="false">
      <c r="A8" s="3" t="s">
        <v>183</v>
      </c>
      <c r="B8" s="3" t="s">
        <v>184</v>
      </c>
      <c r="C8" s="8" t="n">
        <v>317946</v>
      </c>
      <c r="D8" s="8" t="n">
        <v>8122614</v>
      </c>
      <c r="E8" s="8" t="n">
        <v>1436305</v>
      </c>
      <c r="F8" s="8" t="n">
        <v>6686309</v>
      </c>
      <c r="G8" s="16" t="n">
        <f aca="false">D8*1000/C8</f>
        <v>25547.1495159555</v>
      </c>
      <c r="H8" s="9" t="n">
        <f aca="false">F8/D8</f>
        <v>0.823172072438749</v>
      </c>
    </row>
    <row r="9" customFormat="false" ht="15" hidden="false" customHeight="true" outlineLevel="0" collapsed="false">
      <c r="A9" s="3" t="s">
        <v>185</v>
      </c>
      <c r="B9" s="3" t="s">
        <v>186</v>
      </c>
      <c r="C9" s="8" t="n">
        <v>330425</v>
      </c>
      <c r="D9" s="8" t="n">
        <v>7762090</v>
      </c>
      <c r="E9" s="8" t="n">
        <v>1051967</v>
      </c>
      <c r="F9" s="8" t="n">
        <v>6710123</v>
      </c>
      <c r="G9" s="16" t="n">
        <f aca="false">D9*1000/C9</f>
        <v>23491.2309903912</v>
      </c>
      <c r="H9" s="9" t="n">
        <f aca="false">F9/D9</f>
        <v>0.864473743540722</v>
      </c>
    </row>
    <row r="10" customFormat="false" ht="15" hidden="false" customHeight="true" outlineLevel="0" collapsed="false">
      <c r="A10" s="3" t="s">
        <v>187</v>
      </c>
      <c r="B10" s="3" t="s">
        <v>188</v>
      </c>
      <c r="C10" s="8" t="n">
        <v>384716</v>
      </c>
      <c r="D10" s="8" t="n">
        <v>6279755</v>
      </c>
      <c r="E10" s="8" t="n">
        <v>1021342</v>
      </c>
      <c r="F10" s="8" t="n">
        <v>5258414</v>
      </c>
      <c r="G10" s="16" t="n">
        <f aca="false">D10*1000/C10</f>
        <v>16323.0928789029</v>
      </c>
      <c r="H10" s="9" t="n">
        <f aca="false">F10/D10</f>
        <v>0.83735973776047</v>
      </c>
    </row>
    <row r="11" customFormat="false" ht="15" hidden="false" customHeight="true" outlineLevel="0" collapsed="false">
      <c r="A11" s="3" t="s">
        <v>189</v>
      </c>
      <c r="B11" s="3" t="s">
        <v>190</v>
      </c>
      <c r="C11" s="8" t="n">
        <v>224136</v>
      </c>
      <c r="D11" s="8" t="n">
        <v>3582930</v>
      </c>
      <c r="E11" s="8" t="n">
        <v>890396</v>
      </c>
      <c r="F11" s="8" t="n">
        <v>2692533</v>
      </c>
      <c r="G11" s="16" t="n">
        <f aca="false">D11*1000/C11</f>
        <v>15985.5177213834</v>
      </c>
      <c r="H11" s="9" t="n">
        <f aca="false">F11/D11</f>
        <v>0.751489144359505</v>
      </c>
    </row>
    <row r="12" customFormat="false" ht="15" hidden="false" customHeight="true" outlineLevel="0" collapsed="false">
      <c r="A12" s="3" t="s">
        <v>191</v>
      </c>
      <c r="B12" s="3" t="s">
        <v>192</v>
      </c>
      <c r="C12" s="8" t="n">
        <v>758833</v>
      </c>
      <c r="D12" s="8" t="n">
        <v>12080874</v>
      </c>
      <c r="E12" s="8" t="n">
        <v>3062900</v>
      </c>
      <c r="F12" s="8" t="n">
        <v>9017974</v>
      </c>
      <c r="G12" s="16" t="n">
        <f aca="false">D12*1000/C12</f>
        <v>15920.3329322789</v>
      </c>
      <c r="H12" s="9" t="n">
        <f aca="false">F12/D12</f>
        <v>0.746467018859728</v>
      </c>
    </row>
    <row r="13" customFormat="false" ht="15" hidden="false" customHeight="true" outlineLevel="0" collapsed="false">
      <c r="A13" s="3" t="s">
        <v>193</v>
      </c>
      <c r="B13" s="3" t="s">
        <v>194</v>
      </c>
      <c r="C13" s="8" t="n">
        <v>773438</v>
      </c>
      <c r="D13" s="8" t="n">
        <v>11099051</v>
      </c>
      <c r="E13" s="8" t="n">
        <v>1661962</v>
      </c>
      <c r="F13" s="8" t="n">
        <v>9437089</v>
      </c>
      <c r="G13" s="16" t="n">
        <f aca="false">D13*1000/C13</f>
        <v>14350.2788846682</v>
      </c>
      <c r="H13" s="9" t="n">
        <f aca="false">F13/D13</f>
        <v>0.850260891674432</v>
      </c>
    </row>
    <row r="14" customFormat="false" ht="15" hidden="false" customHeight="true" outlineLevel="0" collapsed="false">
      <c r="A14" s="3" t="s">
        <v>195</v>
      </c>
      <c r="B14" s="3" t="s">
        <v>196</v>
      </c>
      <c r="C14" s="8" t="n">
        <v>1534161</v>
      </c>
      <c r="D14" s="8" t="n">
        <v>21635392</v>
      </c>
      <c r="E14" s="8" t="n">
        <v>5083503</v>
      </c>
      <c r="F14" s="8" t="n">
        <v>16551889</v>
      </c>
      <c r="G14" s="16" t="n">
        <f aca="false">D14*1000/C14</f>
        <v>14102.4260165654</v>
      </c>
      <c r="H14" s="9" t="n">
        <f aca="false">F14/D14</f>
        <v>0.765037629084789</v>
      </c>
    </row>
    <row r="15" customFormat="false" ht="15" hidden="false" customHeight="true" outlineLevel="0" collapsed="false">
      <c r="A15" s="3" t="s">
        <v>197</v>
      </c>
      <c r="B15" s="3" t="s">
        <v>198</v>
      </c>
      <c r="C15" s="8" t="n">
        <v>1509329</v>
      </c>
      <c r="D15" s="8" t="n">
        <v>19788535</v>
      </c>
      <c r="E15" s="8" t="n">
        <v>4729385</v>
      </c>
      <c r="F15" s="8" t="n">
        <v>15059150</v>
      </c>
      <c r="G15" s="16" t="n">
        <f aca="false">D15*1000/C15</f>
        <v>13110.8161308767</v>
      </c>
      <c r="H15" s="9" t="n">
        <f aca="false">F15/D15</f>
        <v>0.761003783251261</v>
      </c>
    </row>
    <row r="16" customFormat="false" ht="15" hidden="false" customHeight="true" outlineLevel="0" collapsed="false">
      <c r="A16" s="3" t="s">
        <v>199</v>
      </c>
      <c r="B16" s="3" t="s">
        <v>200</v>
      </c>
      <c r="C16" s="8" t="n">
        <v>77854</v>
      </c>
      <c r="D16" s="8" t="n">
        <v>1005956</v>
      </c>
      <c r="E16" s="8" t="n">
        <v>122318</v>
      </c>
      <c r="F16" s="8" t="n">
        <v>883637</v>
      </c>
      <c r="G16" s="16" t="n">
        <f aca="false">D16*1000/C16</f>
        <v>12921.0573637835</v>
      </c>
      <c r="H16" s="9" t="n">
        <f aca="false">F16/D16</f>
        <v>0.878405218518504</v>
      </c>
    </row>
    <row r="17" customFormat="false" ht="15" hidden="false" customHeight="true" outlineLevel="0" collapsed="false">
      <c r="A17" s="3" t="s">
        <v>201</v>
      </c>
      <c r="B17" s="3" t="s">
        <v>202</v>
      </c>
      <c r="C17" s="8" t="n">
        <v>398867</v>
      </c>
      <c r="D17" s="8" t="n">
        <v>5138527</v>
      </c>
      <c r="E17" s="8" t="n">
        <v>884054</v>
      </c>
      <c r="F17" s="8" t="n">
        <v>4254473</v>
      </c>
      <c r="G17" s="16" t="n">
        <f aca="false">D17*1000/C17</f>
        <v>12882.8080538124</v>
      </c>
      <c r="H17" s="9" t="n">
        <f aca="false">F17/D17</f>
        <v>0.827955754635521</v>
      </c>
    </row>
    <row r="18" customFormat="false" ht="15" hidden="false" customHeight="true" outlineLevel="0" collapsed="false">
      <c r="A18" s="4" t="s">
        <v>203</v>
      </c>
      <c r="B18" s="4" t="s">
        <v>204</v>
      </c>
      <c r="C18" s="13" t="n">
        <v>27852</v>
      </c>
      <c r="D18" s="13" t="n">
        <v>328171</v>
      </c>
      <c r="E18" s="13" t="n">
        <v>15169</v>
      </c>
      <c r="F18" s="13" t="n">
        <v>313002</v>
      </c>
      <c r="G18" s="18" t="n">
        <f aca="false">D18*1000/C18</f>
        <v>11782.6726985495</v>
      </c>
      <c r="H18" s="19" t="n">
        <f aca="false">F18/D18</f>
        <v>0.953777146670486</v>
      </c>
    </row>
    <row r="19" customFormat="false" ht="15" hidden="false" customHeight="true" outlineLevel="0" collapsed="false">
      <c r="A19" s="3" t="s">
        <v>205</v>
      </c>
      <c r="B19" s="3" t="s">
        <v>206</v>
      </c>
      <c r="C19" s="8" t="n">
        <v>1296417</v>
      </c>
      <c r="D19" s="8" t="n">
        <v>14073332</v>
      </c>
      <c r="E19" s="8" t="n">
        <v>2819513</v>
      </c>
      <c r="F19" s="8" t="n">
        <v>11253819</v>
      </c>
      <c r="G19" s="16" t="n">
        <f aca="false">D19*1000/C19</f>
        <v>10855.5595923225</v>
      </c>
      <c r="H19" s="9" t="n">
        <f aca="false">F19/D19</f>
        <v>0.799655618157804</v>
      </c>
    </row>
    <row r="20" customFormat="false" ht="15" hidden="false" customHeight="true" outlineLevel="0" collapsed="false">
      <c r="A20" s="3" t="s">
        <v>207</v>
      </c>
      <c r="B20" s="3" t="s">
        <v>208</v>
      </c>
      <c r="C20" s="8" t="n">
        <v>996694</v>
      </c>
      <c r="D20" s="8" t="n">
        <v>10529454</v>
      </c>
      <c r="E20" s="8" t="n">
        <v>2746556</v>
      </c>
      <c r="F20" s="8" t="n">
        <v>7782897</v>
      </c>
      <c r="G20" s="16" t="n">
        <f aca="false">D20*1000/C20</f>
        <v>10564.3798397502</v>
      </c>
      <c r="H20" s="9" t="n">
        <f aca="false">F20/D20</f>
        <v>0.739154850764342</v>
      </c>
    </row>
    <row r="21" customFormat="false" ht="15" hidden="false" customHeight="true" outlineLevel="0" collapsed="false">
      <c r="A21" s="3" t="s">
        <v>209</v>
      </c>
      <c r="B21" s="3" t="s">
        <v>210</v>
      </c>
      <c r="C21" s="8" t="n">
        <v>341237</v>
      </c>
      <c r="D21" s="8" t="n">
        <v>3204904</v>
      </c>
      <c r="E21" s="8" t="n">
        <v>541034</v>
      </c>
      <c r="F21" s="8" t="n">
        <v>2663870</v>
      </c>
      <c r="G21" s="16" t="n">
        <f aca="false">D21*1000/C21</f>
        <v>9392.01786441681</v>
      </c>
      <c r="H21" s="9" t="n">
        <f aca="false">F21/D21</f>
        <v>0.831185583093909</v>
      </c>
    </row>
    <row r="22" customFormat="false" ht="15" hidden="false" customHeight="true" outlineLevel="0" collapsed="false">
      <c r="A22" s="3" t="s">
        <v>211</v>
      </c>
      <c r="B22" s="3" t="s">
        <v>212</v>
      </c>
      <c r="C22" s="8" t="n">
        <v>513924</v>
      </c>
      <c r="D22" s="8" t="n">
        <v>4440430</v>
      </c>
      <c r="E22" s="8" t="n">
        <v>1227568</v>
      </c>
      <c r="F22" s="8" t="n">
        <v>3212862</v>
      </c>
      <c r="G22" s="16" t="n">
        <f aca="false">D22*1000/C22</f>
        <v>8640.24641775827</v>
      </c>
      <c r="H22" s="9" t="n">
        <f aca="false">F22/D22</f>
        <v>0.723547494274203</v>
      </c>
    </row>
    <row r="23" customFormat="false" ht="15" hidden="false" customHeight="true" outlineLevel="0" collapsed="false">
      <c r="A23" s="3" t="s">
        <v>213</v>
      </c>
      <c r="B23" s="3" t="s">
        <v>214</v>
      </c>
      <c r="C23" s="8" t="n">
        <v>351849</v>
      </c>
      <c r="D23" s="8" t="n">
        <v>2279744</v>
      </c>
      <c r="E23" s="8" t="n">
        <v>389925</v>
      </c>
      <c r="F23" s="8" t="n">
        <v>1889819</v>
      </c>
      <c r="G23" s="16" t="n">
        <f aca="false">D23*1000/C23</f>
        <v>6479.32493768634</v>
      </c>
      <c r="H23" s="9" t="n">
        <f aca="false">F23/D23</f>
        <v>0.828961058785548</v>
      </c>
    </row>
    <row r="24" customFormat="false" ht="15" hidden="false" customHeight="true" outlineLevel="0" collapsed="false">
      <c r="A24" s="3" t="s">
        <v>215</v>
      </c>
      <c r="B24" s="3" t="s">
        <v>216</v>
      </c>
      <c r="C24" s="8" t="n">
        <v>333078</v>
      </c>
      <c r="D24" s="8" t="n">
        <v>2100508</v>
      </c>
      <c r="E24" s="8" t="n">
        <v>501712</v>
      </c>
      <c r="F24" s="8" t="n">
        <v>1598796</v>
      </c>
      <c r="G24" s="16" t="n">
        <f aca="false">D24*1000/C24</f>
        <v>6306.35466767544</v>
      </c>
      <c r="H24" s="9" t="n">
        <f aca="false">F24/D24</f>
        <v>0.761147303414222</v>
      </c>
    </row>
    <row r="25" customFormat="false" ht="15" hidden="false" customHeight="true" outlineLevel="0" collapsed="false">
      <c r="A25" s="3" t="s">
        <v>217</v>
      </c>
      <c r="B25" s="3" t="s">
        <v>218</v>
      </c>
      <c r="C25" s="8" t="n">
        <v>96965</v>
      </c>
      <c r="D25" s="8" t="n">
        <v>453303</v>
      </c>
      <c r="E25" s="8" t="n">
        <v>76973</v>
      </c>
      <c r="F25" s="8" t="n">
        <v>376330</v>
      </c>
      <c r="G25" s="16" t="n">
        <f aca="false">D25*1000/C25</f>
        <v>4674.91362862889</v>
      </c>
      <c r="H25" s="9" t="n">
        <f aca="false">F25/D25</f>
        <v>0.830195255711963</v>
      </c>
    </row>
    <row r="26" customFormat="false" ht="15" hidden="false" customHeight="true" outlineLevel="0" collapsed="false">
      <c r="A26" s="3" t="s">
        <v>219</v>
      </c>
      <c r="B26" s="3" t="s">
        <v>220</v>
      </c>
      <c r="C26" s="8" t="n">
        <v>25055</v>
      </c>
      <c r="D26" s="8" t="n">
        <v>66513</v>
      </c>
      <c r="E26" s="8" t="n">
        <v>14495</v>
      </c>
      <c r="F26" s="8" t="n">
        <v>52018</v>
      </c>
      <c r="G26" s="16" t="n">
        <f aca="false">D26*1000/C26</f>
        <v>2654.67970464977</v>
      </c>
      <c r="H26" s="9" t="n">
        <f aca="false">F26/D26</f>
        <v>0.782072677521688</v>
      </c>
    </row>
    <row r="27" customFormat="false" ht="15" hidden="false" customHeight="true" outlineLevel="0" collapsed="false">
      <c r="A27" s="3" t="s">
        <v>221</v>
      </c>
      <c r="B27" s="3" t="s">
        <v>222</v>
      </c>
      <c r="C27" s="8" t="n">
        <v>62491</v>
      </c>
      <c r="D27" s="8" t="n">
        <v>163922</v>
      </c>
      <c r="E27" s="8" t="n">
        <v>40172</v>
      </c>
      <c r="F27" s="8" t="n">
        <v>123750</v>
      </c>
      <c r="G27" s="16" t="n">
        <f aca="false">D27*1000/C27</f>
        <v>2623.12973068122</v>
      </c>
      <c r="H27" s="9" t="n">
        <f aca="false">F27/D27</f>
        <v>0.754932223862569</v>
      </c>
    </row>
    <row r="29" customFormat="false" ht="15" hidden="false" customHeight="true" outlineLevel="0" collapsed="false">
      <c r="A29" s="4" t="s">
        <v>223</v>
      </c>
      <c r="B29" s="4" t="s">
        <v>65</v>
      </c>
      <c r="C29" s="13" t="n">
        <v>11205977</v>
      </c>
      <c r="D29" s="13" t="n">
        <v>173946837</v>
      </c>
      <c r="E29" s="13" t="n">
        <v>38599775</v>
      </c>
      <c r="F29" s="13" t="n">
        <v>135347062</v>
      </c>
      <c r="G29" s="18" t="n">
        <f aca="false">D29*1000/C29</f>
        <v>15522.6837427919</v>
      </c>
      <c r="H29" s="19" t="n">
        <f aca="false">F29/D29</f>
        <v>0.778094412834883</v>
      </c>
    </row>
    <row r="31" customFormat="false" ht="15" hidden="false" customHeight="true" outlineLevel="0" collapsed="false">
      <c r="A31" s="10" t="s">
        <v>224</v>
      </c>
    </row>
    <row r="32" customFormat="false" ht="15" hidden="false" customHeight="true" outlineLevel="0" collapsed="false">
      <c r="A32" s="10" t="s">
        <v>225</v>
      </c>
    </row>
    <row r="33" customFormat="false" ht="15" hidden="false" customHeight="true" outlineLevel="0" collapsed="false">
      <c r="A33" s="10" t="s">
        <v>226</v>
      </c>
    </row>
    <row r="34" customFormat="false" ht="15" hidden="false" customHeight="true" outlineLevel="0" collapsed="false">
      <c r="A34" s="10" t="s">
        <v>227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18" min="2" style="1" width="11"/>
    <col collapsed="false" customWidth="true" hidden="false" outlineLevel="0" max="20" min="19" style="1" width="12"/>
  </cols>
  <sheetData>
    <row r="1" customFormat="false" ht="45.75" hidden="false" customHeight="true" outlineLevel="0" collapsed="false">
      <c r="A1" s="5" t="s">
        <v>42</v>
      </c>
      <c r="B1" s="6" t="s">
        <v>228</v>
      </c>
      <c r="C1" s="6" t="s">
        <v>229</v>
      </c>
      <c r="D1" s="6" t="s">
        <v>230</v>
      </c>
      <c r="E1" s="6" t="s">
        <v>231</v>
      </c>
      <c r="F1" s="6" t="s">
        <v>232</v>
      </c>
      <c r="G1" s="6" t="s">
        <v>233</v>
      </c>
      <c r="H1" s="6" t="s">
        <v>234</v>
      </c>
      <c r="I1" s="6" t="s">
        <v>235</v>
      </c>
      <c r="J1" s="6" t="s">
        <v>236</v>
      </c>
      <c r="K1" s="6" t="s">
        <v>237</v>
      </c>
      <c r="L1" s="6" t="s">
        <v>238</v>
      </c>
      <c r="M1" s="6" t="s">
        <v>239</v>
      </c>
      <c r="N1" s="6" t="s">
        <v>240</v>
      </c>
      <c r="O1" s="6" t="s">
        <v>241</v>
      </c>
      <c r="P1" s="6" t="s">
        <v>242</v>
      </c>
      <c r="Q1" s="6" t="s">
        <v>243</v>
      </c>
      <c r="R1" s="6" t="s">
        <v>244</v>
      </c>
      <c r="S1" s="6" t="s">
        <v>245</v>
      </c>
      <c r="T1" s="6" t="s">
        <v>246</v>
      </c>
      <c r="U1" s="20" t="s">
        <v>247</v>
      </c>
    </row>
    <row r="2" customFormat="false" ht="15" hidden="false" customHeight="true" outlineLevel="0" collapsed="false">
      <c r="A2" s="7" t="n">
        <v>26299</v>
      </c>
      <c r="B2" s="8" t="n">
        <v>17283</v>
      </c>
      <c r="C2" s="3"/>
      <c r="D2" s="3"/>
      <c r="E2" s="3"/>
      <c r="F2" s="3"/>
      <c r="G2" s="3"/>
      <c r="H2" s="3"/>
      <c r="I2" s="3"/>
      <c r="J2" s="3"/>
      <c r="K2" s="3"/>
      <c r="L2" s="11" t="n">
        <v>36.0361</v>
      </c>
      <c r="M2" s="11" t="n">
        <v>23.4853</v>
      </c>
      <c r="N2" s="11" t="n">
        <v>62.8255</v>
      </c>
      <c r="O2" s="11" t="n">
        <v>0.4069</v>
      </c>
      <c r="P2" s="11" t="n">
        <v>42.1308</v>
      </c>
      <c r="Q2" s="11" t="n">
        <v>52.7654</v>
      </c>
      <c r="R2" s="11" t="n">
        <v>49.99</v>
      </c>
      <c r="U2" s="21" t="n">
        <v>37.3788</v>
      </c>
    </row>
    <row r="3" customFormat="false" ht="15" hidden="false" customHeight="true" outlineLevel="0" collapsed="false">
      <c r="A3" s="7" t="n">
        <v>26330</v>
      </c>
      <c r="B3" s="8" t="n">
        <v>17361</v>
      </c>
      <c r="C3" s="3"/>
      <c r="D3" s="3"/>
      <c r="E3" s="3"/>
      <c r="F3" s="3"/>
      <c r="G3" s="3"/>
      <c r="H3" s="3"/>
      <c r="I3" s="3"/>
      <c r="J3" s="3"/>
      <c r="K3" s="3"/>
      <c r="L3" s="11" t="n">
        <v>36.3103</v>
      </c>
      <c r="M3" s="11" t="n">
        <v>23.7782</v>
      </c>
      <c r="N3" s="11" t="n">
        <v>62.8689</v>
      </c>
      <c r="O3" s="11" t="n">
        <v>0.4108</v>
      </c>
      <c r="P3" s="11" t="n">
        <v>42.6084</v>
      </c>
      <c r="Q3" s="11" t="n">
        <v>52.2202</v>
      </c>
      <c r="R3" s="11" t="n">
        <v>50.5369</v>
      </c>
      <c r="U3" s="21" t="n">
        <v>38.04</v>
      </c>
    </row>
    <row r="4" customFormat="false" ht="15" hidden="false" customHeight="true" outlineLevel="0" collapsed="false">
      <c r="A4" s="7" t="n">
        <v>26359</v>
      </c>
      <c r="B4" s="8" t="n">
        <v>17447</v>
      </c>
      <c r="C4" s="3"/>
      <c r="D4" s="3"/>
      <c r="E4" s="3"/>
      <c r="F4" s="3"/>
      <c r="G4" s="3"/>
      <c r="H4" s="3"/>
      <c r="I4" s="3"/>
      <c r="J4" s="3"/>
      <c r="K4" s="3"/>
      <c r="L4" s="11" t="n">
        <v>36.5521</v>
      </c>
      <c r="M4" s="11" t="n">
        <v>23.9474</v>
      </c>
      <c r="N4" s="11" t="n">
        <v>63.2465</v>
      </c>
      <c r="O4" s="11" t="n">
        <v>0.4141</v>
      </c>
      <c r="P4" s="11" t="n">
        <v>42.8359</v>
      </c>
      <c r="Q4" s="11" t="n">
        <v>52.7547</v>
      </c>
      <c r="R4" s="11" t="n">
        <v>50.583</v>
      </c>
      <c r="U4" s="21" t="n">
        <v>38.3267</v>
      </c>
    </row>
    <row r="5" customFormat="false" ht="15" hidden="false" customHeight="true" outlineLevel="0" collapsed="false">
      <c r="A5" s="7" t="n">
        <v>26390</v>
      </c>
      <c r="B5" s="8" t="n">
        <v>17508</v>
      </c>
      <c r="C5" s="3"/>
      <c r="D5" s="3"/>
      <c r="E5" s="3"/>
      <c r="F5" s="3"/>
      <c r="G5" s="3"/>
      <c r="H5" s="3"/>
      <c r="I5" s="3"/>
      <c r="J5" s="3"/>
      <c r="K5" s="3"/>
      <c r="L5" s="11" t="n">
        <v>36.9727</v>
      </c>
      <c r="M5" s="11" t="n">
        <v>24.3141</v>
      </c>
      <c r="N5" s="11" t="n">
        <v>63.6302</v>
      </c>
      <c r="O5" s="11" t="n">
        <v>0.4203</v>
      </c>
      <c r="P5" s="11" t="n">
        <v>43.6289</v>
      </c>
      <c r="Q5" s="11" t="n">
        <v>53.0581</v>
      </c>
      <c r="R5" s="11" t="n">
        <v>50.7645</v>
      </c>
      <c r="U5" s="21" t="n">
        <v>39.5647</v>
      </c>
    </row>
    <row r="6" customFormat="false" ht="15" hidden="false" customHeight="true" outlineLevel="0" collapsed="false">
      <c r="A6" s="7" t="n">
        <v>26420</v>
      </c>
      <c r="B6" s="8" t="n">
        <v>17602</v>
      </c>
      <c r="C6" s="3"/>
      <c r="D6" s="3"/>
      <c r="E6" s="3"/>
      <c r="F6" s="3"/>
      <c r="G6" s="3"/>
      <c r="H6" s="3"/>
      <c r="I6" s="3"/>
      <c r="J6" s="3"/>
      <c r="K6" s="3"/>
      <c r="L6" s="11" t="n">
        <v>37.0413</v>
      </c>
      <c r="M6" s="11" t="n">
        <v>24.3492</v>
      </c>
      <c r="N6" s="11" t="n">
        <v>63.786</v>
      </c>
      <c r="O6" s="11" t="n">
        <v>0.4229</v>
      </c>
      <c r="P6" s="11" t="n">
        <v>42.6572</v>
      </c>
      <c r="Q6" s="11" t="n">
        <v>53.0462</v>
      </c>
      <c r="R6" s="11" t="n">
        <v>51.1221</v>
      </c>
      <c r="U6" s="21" t="n">
        <v>38.8112</v>
      </c>
    </row>
    <row r="7" customFormat="false" ht="15" hidden="false" customHeight="true" outlineLevel="0" collapsed="false">
      <c r="A7" s="7" t="n">
        <v>26451</v>
      </c>
      <c r="B7" s="8" t="n">
        <v>17641</v>
      </c>
      <c r="C7" s="3"/>
      <c r="D7" s="3"/>
      <c r="E7" s="3"/>
      <c r="F7" s="3"/>
      <c r="G7" s="3"/>
      <c r="H7" s="3"/>
      <c r="I7" s="3"/>
      <c r="J7" s="3"/>
      <c r="K7" s="3"/>
      <c r="L7" s="11" t="n">
        <v>37.153</v>
      </c>
      <c r="M7" s="11" t="n">
        <v>24.4112</v>
      </c>
      <c r="N7" s="11" t="n">
        <v>64.0216</v>
      </c>
      <c r="O7" s="11" t="n">
        <v>0.4269</v>
      </c>
      <c r="P7" s="11" t="n">
        <v>42.0536</v>
      </c>
      <c r="Q7" s="11" t="n">
        <v>52.9799</v>
      </c>
      <c r="R7" s="11" t="n">
        <v>51.8055</v>
      </c>
      <c r="U7" s="21" t="n">
        <v>38.2</v>
      </c>
    </row>
    <row r="8" customFormat="false" ht="15" hidden="false" customHeight="true" outlineLevel="0" collapsed="false">
      <c r="A8" s="7" t="n">
        <v>26481</v>
      </c>
      <c r="B8" s="8" t="n">
        <v>17556</v>
      </c>
      <c r="C8" s="3"/>
      <c r="D8" s="3"/>
      <c r="E8" s="3"/>
      <c r="F8" s="3"/>
      <c r="G8" s="3"/>
      <c r="H8" s="3"/>
      <c r="I8" s="3"/>
      <c r="J8" s="3"/>
      <c r="K8" s="3"/>
      <c r="L8" s="11" t="n">
        <v>37.1417</v>
      </c>
      <c r="M8" s="11" t="n">
        <v>24.4578</v>
      </c>
      <c r="N8" s="11" t="n">
        <v>63.8009</v>
      </c>
      <c r="O8" s="11" t="n">
        <v>0.4329</v>
      </c>
      <c r="P8" s="11" t="n">
        <v>41.8027</v>
      </c>
      <c r="Q8" s="11" t="n">
        <v>52.6748</v>
      </c>
      <c r="R8" s="11" t="n">
        <v>51.5831</v>
      </c>
      <c r="U8" s="21" t="n">
        <v>38.0084</v>
      </c>
    </row>
    <row r="9" customFormat="false" ht="15" hidden="false" customHeight="true" outlineLevel="0" collapsed="false">
      <c r="A9" s="7" t="n">
        <v>26512</v>
      </c>
      <c r="B9" s="8" t="n">
        <v>17741</v>
      </c>
      <c r="C9" s="3"/>
      <c r="D9" s="3"/>
      <c r="E9" s="3"/>
      <c r="F9" s="3"/>
      <c r="G9" s="3"/>
      <c r="H9" s="3"/>
      <c r="I9" s="3"/>
      <c r="J9" s="3"/>
      <c r="K9" s="3"/>
      <c r="L9" s="11" t="n">
        <v>37.6426</v>
      </c>
      <c r="M9" s="11" t="n">
        <v>24.8492</v>
      </c>
      <c r="N9" s="11" t="n">
        <v>64.4322</v>
      </c>
      <c r="O9" s="11" t="n">
        <v>0.4363</v>
      </c>
      <c r="P9" s="11" t="n">
        <v>43.3504</v>
      </c>
      <c r="Q9" s="11" t="n">
        <v>53.186</v>
      </c>
      <c r="R9" s="11" t="n">
        <v>51.9085</v>
      </c>
      <c r="U9" s="21" t="n">
        <v>40.213</v>
      </c>
    </row>
    <row r="10" customFormat="false" ht="15" hidden="false" customHeight="true" outlineLevel="0" collapsed="false">
      <c r="A10" s="7" t="n">
        <v>26543</v>
      </c>
      <c r="B10" s="8" t="n">
        <v>17774</v>
      </c>
      <c r="C10" s="3"/>
      <c r="D10" s="3"/>
      <c r="E10" s="3"/>
      <c r="F10" s="3"/>
      <c r="G10" s="3"/>
      <c r="H10" s="3"/>
      <c r="I10" s="3"/>
      <c r="J10" s="3"/>
      <c r="K10" s="3"/>
      <c r="L10" s="11" t="n">
        <v>37.9199</v>
      </c>
      <c r="M10" s="11" t="n">
        <v>25.1125</v>
      </c>
      <c r="N10" s="11" t="n">
        <v>64.6103</v>
      </c>
      <c r="O10" s="11" t="n">
        <v>0.4433</v>
      </c>
      <c r="P10" s="11" t="n">
        <v>43.9288</v>
      </c>
      <c r="Q10" s="11" t="n">
        <v>52.6342</v>
      </c>
      <c r="R10" s="11" t="n">
        <v>52.278</v>
      </c>
      <c r="U10" s="21" t="n">
        <v>40.8364</v>
      </c>
    </row>
    <row r="11" customFormat="false" ht="15" hidden="false" customHeight="true" outlineLevel="0" collapsed="false">
      <c r="A11" s="7" t="n">
        <v>26573</v>
      </c>
      <c r="B11" s="8" t="n">
        <v>17893</v>
      </c>
      <c r="C11" s="3"/>
      <c r="D11" s="3"/>
      <c r="E11" s="3"/>
      <c r="F11" s="3"/>
      <c r="G11" s="3"/>
      <c r="H11" s="3"/>
      <c r="I11" s="3"/>
      <c r="J11" s="3"/>
      <c r="K11" s="3"/>
      <c r="L11" s="11" t="n">
        <v>38.4827</v>
      </c>
      <c r="M11" s="11" t="n">
        <v>25.5537</v>
      </c>
      <c r="N11" s="11" t="n">
        <v>65.3164</v>
      </c>
      <c r="O11" s="11" t="n">
        <v>0.4488</v>
      </c>
      <c r="P11" s="11" t="n">
        <v>45.1104</v>
      </c>
      <c r="Q11" s="11" t="n">
        <v>53.2519</v>
      </c>
      <c r="R11" s="11" t="n">
        <v>52.6623</v>
      </c>
      <c r="U11" s="21" t="n">
        <v>42.2182</v>
      </c>
    </row>
    <row r="12" customFormat="false" ht="15" hidden="false" customHeight="true" outlineLevel="0" collapsed="false">
      <c r="A12" s="7" t="n">
        <v>26604</v>
      </c>
      <c r="B12" s="8" t="n">
        <v>18005</v>
      </c>
      <c r="C12" s="3"/>
      <c r="D12" s="3"/>
      <c r="E12" s="3"/>
      <c r="F12" s="3"/>
      <c r="G12" s="3"/>
      <c r="H12" s="3"/>
      <c r="I12" s="3"/>
      <c r="J12" s="3"/>
      <c r="K12" s="3"/>
      <c r="L12" s="11" t="n">
        <v>38.9812</v>
      </c>
      <c r="M12" s="11" t="n">
        <v>26.0214</v>
      </c>
      <c r="N12" s="11" t="n">
        <v>65.6607</v>
      </c>
      <c r="O12" s="11" t="n">
        <v>0.4622</v>
      </c>
      <c r="P12" s="11" t="n">
        <v>46.3606</v>
      </c>
      <c r="Q12" s="11" t="n">
        <v>52.7947</v>
      </c>
      <c r="R12" s="11" t="n">
        <v>53.6092</v>
      </c>
      <c r="U12" s="21" t="n">
        <v>43.3152</v>
      </c>
    </row>
    <row r="13" customFormat="false" ht="15" hidden="false" customHeight="true" outlineLevel="0" collapsed="false">
      <c r="A13" s="7" t="n">
        <v>26634</v>
      </c>
      <c r="B13" s="8" t="n">
        <v>18158</v>
      </c>
      <c r="C13" s="3"/>
      <c r="D13" s="3"/>
      <c r="E13" s="3"/>
      <c r="F13" s="3"/>
      <c r="G13" s="3"/>
      <c r="H13" s="3"/>
      <c r="I13" s="3"/>
      <c r="J13" s="3"/>
      <c r="K13" s="3"/>
      <c r="L13" s="11" t="n">
        <v>39.5366</v>
      </c>
      <c r="M13" s="11" t="n">
        <v>26.4605</v>
      </c>
      <c r="N13" s="11" t="n">
        <v>66.3458</v>
      </c>
      <c r="O13" s="11" t="n">
        <v>0.4758</v>
      </c>
      <c r="P13" s="11" t="n">
        <v>47.5303</v>
      </c>
      <c r="Q13" s="11" t="n">
        <v>53.4816</v>
      </c>
      <c r="R13" s="11" t="n">
        <v>54.1693</v>
      </c>
      <c r="U13" s="21" t="n">
        <v>44.4265</v>
      </c>
    </row>
    <row r="14" customFormat="false" ht="15" hidden="false" customHeight="true" outlineLevel="0" collapsed="false">
      <c r="A14" s="7" t="n">
        <v>26665</v>
      </c>
      <c r="B14" s="8" t="n">
        <v>18276</v>
      </c>
      <c r="C14" s="3"/>
      <c r="D14" s="3"/>
      <c r="E14" s="3"/>
      <c r="F14" s="3"/>
      <c r="G14" s="3"/>
      <c r="H14" s="3"/>
      <c r="I14" s="3"/>
      <c r="J14" s="3"/>
      <c r="K14" s="3"/>
      <c r="L14" s="11" t="n">
        <v>39.8364</v>
      </c>
      <c r="M14" s="11" t="n">
        <v>26.8197</v>
      </c>
      <c r="N14" s="11" t="n">
        <v>66.2705</v>
      </c>
      <c r="O14" s="11" t="n">
        <v>0.4789</v>
      </c>
      <c r="P14" s="11" t="n">
        <v>48.5814</v>
      </c>
      <c r="Q14" s="11" t="n">
        <v>53.5345</v>
      </c>
      <c r="R14" s="11" t="n">
        <v>54.856</v>
      </c>
      <c r="U14" s="21" t="n">
        <v>45.4624</v>
      </c>
    </row>
    <row r="15" customFormat="false" ht="15" hidden="false" customHeight="true" outlineLevel="0" collapsed="false">
      <c r="A15" s="7" t="n">
        <v>26696</v>
      </c>
      <c r="B15" s="8" t="n">
        <v>18410</v>
      </c>
      <c r="C15" s="3"/>
      <c r="D15" s="3"/>
      <c r="E15" s="3"/>
      <c r="F15" s="3"/>
      <c r="G15" s="3"/>
      <c r="H15" s="3"/>
      <c r="I15" s="3"/>
      <c r="J15" s="3"/>
      <c r="K15" s="3"/>
      <c r="L15" s="11" t="n">
        <v>40.4666</v>
      </c>
      <c r="M15" s="11" t="n">
        <v>27.302</v>
      </c>
      <c r="N15" s="11" t="n">
        <v>67.1084</v>
      </c>
      <c r="O15" s="11" t="n">
        <v>0.4893</v>
      </c>
      <c r="P15" s="11" t="n">
        <v>49.8049</v>
      </c>
      <c r="Q15" s="11" t="n">
        <v>53.3755</v>
      </c>
      <c r="R15" s="11" t="n">
        <v>55.7089</v>
      </c>
      <c r="U15" s="21" t="n">
        <v>46.4721</v>
      </c>
    </row>
    <row r="16" customFormat="false" ht="15" hidden="false" customHeight="true" outlineLevel="0" collapsed="false">
      <c r="A16" s="7" t="n">
        <v>26724</v>
      </c>
      <c r="B16" s="8" t="n">
        <v>18493</v>
      </c>
      <c r="C16" s="3"/>
      <c r="D16" s="3"/>
      <c r="E16" s="3"/>
      <c r="F16" s="3"/>
      <c r="G16" s="3"/>
      <c r="H16" s="3"/>
      <c r="I16" s="3"/>
      <c r="J16" s="3"/>
      <c r="K16" s="3"/>
      <c r="L16" s="11" t="n">
        <v>40.5415</v>
      </c>
      <c r="M16" s="11" t="n">
        <v>27.3868</v>
      </c>
      <c r="N16" s="11" t="n">
        <v>67.1085</v>
      </c>
      <c r="O16" s="11" t="n">
        <v>0.4898</v>
      </c>
      <c r="P16" s="11" t="n">
        <v>49.5452</v>
      </c>
      <c r="Q16" s="11" t="n">
        <v>52.8015</v>
      </c>
      <c r="R16" s="11" t="n">
        <v>55.5259</v>
      </c>
      <c r="U16" s="21" t="n">
        <v>45.9464</v>
      </c>
    </row>
    <row r="17" customFormat="false" ht="15" hidden="false" customHeight="true" outlineLevel="0" collapsed="false">
      <c r="A17" s="7" t="n">
        <v>26755</v>
      </c>
      <c r="B17" s="8" t="n">
        <v>18530</v>
      </c>
      <c r="C17" s="3"/>
      <c r="D17" s="3"/>
      <c r="E17" s="3"/>
      <c r="F17" s="3"/>
      <c r="G17" s="3"/>
      <c r="H17" s="3"/>
      <c r="I17" s="3"/>
      <c r="J17" s="3"/>
      <c r="K17" s="3"/>
      <c r="L17" s="11" t="n">
        <v>40.4817</v>
      </c>
      <c r="M17" s="11" t="n">
        <v>27.3562</v>
      </c>
      <c r="N17" s="11" t="n">
        <v>66.9751</v>
      </c>
      <c r="O17" s="11" t="n">
        <v>0.4897</v>
      </c>
      <c r="P17" s="11" t="n">
        <v>49.6243</v>
      </c>
      <c r="Q17" s="11" t="n">
        <v>52.3902</v>
      </c>
      <c r="R17" s="11" t="n">
        <v>55.9384</v>
      </c>
      <c r="U17" s="21" t="n">
        <v>45.852</v>
      </c>
    </row>
    <row r="18" customFormat="false" ht="15" hidden="false" customHeight="true" outlineLevel="0" collapsed="false">
      <c r="A18" s="7" t="n">
        <v>26785</v>
      </c>
      <c r="B18" s="8" t="n">
        <v>18564</v>
      </c>
      <c r="C18" s="3"/>
      <c r="D18" s="3"/>
      <c r="E18" s="3"/>
      <c r="F18" s="3"/>
      <c r="G18" s="3"/>
      <c r="H18" s="3"/>
      <c r="I18" s="3"/>
      <c r="J18" s="3"/>
      <c r="K18" s="3"/>
      <c r="L18" s="11" t="n">
        <v>40.7559</v>
      </c>
      <c r="M18" s="11" t="n">
        <v>27.5711</v>
      </c>
      <c r="N18" s="11" t="n">
        <v>67.323</v>
      </c>
      <c r="O18" s="11" t="n">
        <v>0.4974</v>
      </c>
      <c r="P18" s="11" t="n">
        <v>49.6834</v>
      </c>
      <c r="Q18" s="11" t="n">
        <v>53.69</v>
      </c>
      <c r="R18" s="11" t="n">
        <v>56.2159</v>
      </c>
      <c r="U18" s="21" t="n">
        <v>45.7502</v>
      </c>
    </row>
    <row r="19" customFormat="false" ht="15" hidden="false" customHeight="true" outlineLevel="0" collapsed="false">
      <c r="A19" s="7" t="n">
        <v>26816</v>
      </c>
      <c r="B19" s="8" t="n">
        <v>18606</v>
      </c>
      <c r="C19" s="3"/>
      <c r="D19" s="3"/>
      <c r="E19" s="3"/>
      <c r="F19" s="3"/>
      <c r="G19" s="3"/>
      <c r="H19" s="3"/>
      <c r="I19" s="3"/>
      <c r="J19" s="3"/>
      <c r="K19" s="3"/>
      <c r="L19" s="11" t="n">
        <v>40.7705</v>
      </c>
      <c r="M19" s="11" t="n">
        <v>27.7627</v>
      </c>
      <c r="N19" s="11" t="n">
        <v>66.6954</v>
      </c>
      <c r="O19" s="11" t="n">
        <v>0.5156</v>
      </c>
      <c r="P19" s="11" t="n">
        <v>50.1093</v>
      </c>
      <c r="Q19" s="11" t="n">
        <v>52.5965</v>
      </c>
      <c r="R19" s="11" t="n">
        <v>55.9625</v>
      </c>
      <c r="U19" s="21" t="n">
        <v>46.1207</v>
      </c>
    </row>
    <row r="20" customFormat="false" ht="15" hidden="false" customHeight="true" outlineLevel="0" collapsed="false">
      <c r="A20" s="7" t="n">
        <v>26846</v>
      </c>
      <c r="B20" s="8" t="n">
        <v>18598</v>
      </c>
      <c r="C20" s="3"/>
      <c r="D20" s="3"/>
      <c r="E20" s="3"/>
      <c r="F20" s="3"/>
      <c r="G20" s="3"/>
      <c r="H20" s="3"/>
      <c r="I20" s="3"/>
      <c r="J20" s="3"/>
      <c r="K20" s="3"/>
      <c r="L20" s="11" t="n">
        <v>40.9505</v>
      </c>
      <c r="M20" s="11" t="n">
        <v>27.9473</v>
      </c>
      <c r="N20" s="11" t="n">
        <v>66.7691</v>
      </c>
      <c r="O20" s="11" t="n">
        <v>0.5055</v>
      </c>
      <c r="P20" s="11" t="n">
        <v>50.5798</v>
      </c>
      <c r="Q20" s="11" t="n">
        <v>52.3255</v>
      </c>
      <c r="R20" s="11" t="n">
        <v>56.3948</v>
      </c>
      <c r="U20" s="21" t="n">
        <v>46.449</v>
      </c>
    </row>
    <row r="21" customFormat="false" ht="15" hidden="false" customHeight="true" outlineLevel="0" collapsed="false">
      <c r="A21" s="7" t="n">
        <v>26877</v>
      </c>
      <c r="B21" s="8" t="n">
        <v>18629</v>
      </c>
      <c r="C21" s="3"/>
      <c r="D21" s="3"/>
      <c r="E21" s="3"/>
      <c r="F21" s="3"/>
      <c r="G21" s="3"/>
      <c r="H21" s="3"/>
      <c r="I21" s="3"/>
      <c r="J21" s="3"/>
      <c r="K21" s="3"/>
      <c r="L21" s="11" t="n">
        <v>40.843</v>
      </c>
      <c r="M21" s="11" t="n">
        <v>27.8408</v>
      </c>
      <c r="N21" s="11" t="n">
        <v>66.7134</v>
      </c>
      <c r="O21" s="11" t="n">
        <v>0.5257</v>
      </c>
      <c r="P21" s="11" t="n">
        <v>48.7346</v>
      </c>
      <c r="Q21" s="11" t="n">
        <v>51.5369</v>
      </c>
      <c r="R21" s="11" t="n">
        <v>56.8533</v>
      </c>
      <c r="U21" s="21" t="n">
        <v>43.6048</v>
      </c>
    </row>
    <row r="22" customFormat="false" ht="15" hidden="false" customHeight="true" outlineLevel="0" collapsed="false">
      <c r="A22" s="7" t="n">
        <v>26908</v>
      </c>
      <c r="B22" s="8" t="n">
        <v>18609</v>
      </c>
      <c r="C22" s="3"/>
      <c r="D22" s="3"/>
      <c r="E22" s="3"/>
      <c r="F22" s="3"/>
      <c r="G22" s="3"/>
      <c r="H22" s="3"/>
      <c r="I22" s="3"/>
      <c r="J22" s="3"/>
      <c r="K22" s="3"/>
      <c r="L22" s="11" t="n">
        <v>41.1864</v>
      </c>
      <c r="M22" s="11" t="n">
        <v>28.1721</v>
      </c>
      <c r="N22" s="11" t="n">
        <v>66.9303</v>
      </c>
      <c r="O22" s="11" t="n">
        <v>0.527</v>
      </c>
      <c r="P22" s="11" t="n">
        <v>50.5699</v>
      </c>
      <c r="Q22" s="11" t="n">
        <v>52.2587</v>
      </c>
      <c r="R22" s="11" t="n">
        <v>56.758</v>
      </c>
      <c r="U22" s="21" t="n">
        <v>46.1996</v>
      </c>
    </row>
    <row r="23" customFormat="false" ht="15" hidden="false" customHeight="true" outlineLevel="0" collapsed="false">
      <c r="A23" s="7" t="n">
        <v>26938</v>
      </c>
      <c r="B23" s="8" t="n">
        <v>18702</v>
      </c>
      <c r="C23" s="3"/>
      <c r="D23" s="3"/>
      <c r="E23" s="3"/>
      <c r="F23" s="3"/>
      <c r="G23" s="3"/>
      <c r="H23" s="3"/>
      <c r="I23" s="3"/>
      <c r="J23" s="3"/>
      <c r="K23" s="3"/>
      <c r="L23" s="11" t="n">
        <v>41.6101</v>
      </c>
      <c r="M23" s="11" t="n">
        <v>28.4169</v>
      </c>
      <c r="N23" s="11" t="n">
        <v>67.7797</v>
      </c>
      <c r="O23" s="11" t="n">
        <v>0.5393</v>
      </c>
      <c r="P23" s="11" t="n">
        <v>51.0227</v>
      </c>
      <c r="Q23" s="11" t="n">
        <v>53.1918</v>
      </c>
      <c r="R23" s="11" t="n">
        <v>58.2983</v>
      </c>
      <c r="U23" s="21" t="n">
        <v>46.1778</v>
      </c>
    </row>
    <row r="24" customFormat="false" ht="15" hidden="false" customHeight="true" outlineLevel="0" collapsed="false">
      <c r="A24" s="7" t="n">
        <v>26969</v>
      </c>
      <c r="B24" s="8" t="n">
        <v>18773</v>
      </c>
      <c r="C24" s="3"/>
      <c r="D24" s="3"/>
      <c r="E24" s="3"/>
      <c r="F24" s="3"/>
      <c r="G24" s="3"/>
      <c r="H24" s="3"/>
      <c r="I24" s="3"/>
      <c r="J24" s="3"/>
      <c r="K24" s="3"/>
      <c r="L24" s="11" t="n">
        <v>41.897</v>
      </c>
      <c r="M24" s="11" t="n">
        <v>28.5886</v>
      </c>
      <c r="N24" s="11" t="n">
        <v>68.3344</v>
      </c>
      <c r="O24" s="11" t="n">
        <v>0.551</v>
      </c>
      <c r="P24" s="11" t="n">
        <v>50.8343</v>
      </c>
      <c r="Q24" s="11" t="n">
        <v>54.3433</v>
      </c>
      <c r="R24" s="11" t="n">
        <v>58.5466</v>
      </c>
      <c r="U24" s="21" t="n">
        <v>46.0904</v>
      </c>
    </row>
    <row r="25" customFormat="false" ht="15" hidden="false" customHeight="true" outlineLevel="0" collapsed="false">
      <c r="A25" s="7" t="n">
        <v>26999</v>
      </c>
      <c r="B25" s="8" t="n">
        <v>18820</v>
      </c>
      <c r="C25" s="3"/>
      <c r="D25" s="3"/>
      <c r="E25" s="3"/>
      <c r="F25" s="3"/>
      <c r="G25" s="3"/>
      <c r="H25" s="3"/>
      <c r="I25" s="3"/>
      <c r="J25" s="3"/>
      <c r="K25" s="3"/>
      <c r="L25" s="11" t="n">
        <v>41.9012</v>
      </c>
      <c r="M25" s="11" t="n">
        <v>28.5796</v>
      </c>
      <c r="N25" s="11" t="n">
        <v>68.3851</v>
      </c>
      <c r="O25" s="11" t="n">
        <v>0.5558</v>
      </c>
      <c r="P25" s="11" t="n">
        <v>49.1288</v>
      </c>
      <c r="Q25" s="11" t="n">
        <v>53.9642</v>
      </c>
      <c r="R25" s="11" t="n">
        <v>58.6654</v>
      </c>
      <c r="U25" s="21" t="n">
        <v>43.7456</v>
      </c>
    </row>
    <row r="26" customFormat="false" ht="15" hidden="false" customHeight="true" outlineLevel="0" collapsed="false">
      <c r="A26" s="7" t="n">
        <v>27030</v>
      </c>
      <c r="B26" s="8" t="n">
        <v>18788</v>
      </c>
      <c r="C26" s="3"/>
      <c r="D26" s="3"/>
      <c r="E26" s="3"/>
      <c r="F26" s="3"/>
      <c r="G26" s="3"/>
      <c r="H26" s="3"/>
      <c r="I26" s="3"/>
      <c r="J26" s="3"/>
      <c r="K26" s="3"/>
      <c r="L26" s="11" t="n">
        <v>41.5515</v>
      </c>
      <c r="M26" s="11" t="n">
        <v>28.106</v>
      </c>
      <c r="N26" s="11" t="n">
        <v>68.6403</v>
      </c>
      <c r="O26" s="11" t="n">
        <v>0.5566</v>
      </c>
      <c r="P26" s="11" t="n">
        <v>46.1861</v>
      </c>
      <c r="Q26" s="11" t="n">
        <v>54.352</v>
      </c>
      <c r="R26" s="11" t="n">
        <v>59.4806</v>
      </c>
      <c r="U26" s="21" t="n">
        <v>39.4249</v>
      </c>
    </row>
    <row r="27" customFormat="false" ht="15" hidden="false" customHeight="true" outlineLevel="0" collapsed="false">
      <c r="A27" s="7" t="n">
        <v>27061</v>
      </c>
      <c r="B27" s="8" t="n">
        <v>18727</v>
      </c>
      <c r="C27" s="3"/>
      <c r="D27" s="3"/>
      <c r="E27" s="3"/>
      <c r="F27" s="3"/>
      <c r="G27" s="3"/>
      <c r="H27" s="3"/>
      <c r="I27" s="3"/>
      <c r="J27" s="3"/>
      <c r="K27" s="3"/>
      <c r="L27" s="11" t="n">
        <v>41.373</v>
      </c>
      <c r="M27" s="11" t="n">
        <v>27.903</v>
      </c>
      <c r="N27" s="11" t="n">
        <v>68.6344</v>
      </c>
      <c r="O27" s="11" t="n">
        <v>0.5718</v>
      </c>
      <c r="P27" s="11" t="n">
        <v>45.4313</v>
      </c>
      <c r="Q27" s="11" t="n">
        <v>54.2737</v>
      </c>
      <c r="R27" s="11" t="n">
        <v>59.8729</v>
      </c>
      <c r="U27" s="21" t="n">
        <v>38.5401</v>
      </c>
    </row>
    <row r="28" customFormat="false" ht="15" hidden="false" customHeight="true" outlineLevel="0" collapsed="false">
      <c r="A28" s="7" t="n">
        <v>27089</v>
      </c>
      <c r="B28" s="8" t="n">
        <v>18700</v>
      </c>
      <c r="C28" s="3"/>
      <c r="D28" s="3"/>
      <c r="E28" s="3"/>
      <c r="F28" s="3"/>
      <c r="G28" s="3"/>
      <c r="H28" s="3"/>
      <c r="I28" s="3"/>
      <c r="J28" s="3"/>
      <c r="K28" s="3"/>
      <c r="L28" s="11" t="n">
        <v>41.3508</v>
      </c>
      <c r="M28" s="11" t="n">
        <v>27.8625</v>
      </c>
      <c r="N28" s="11" t="n">
        <v>68.6877</v>
      </c>
      <c r="O28" s="11" t="n">
        <v>0.577</v>
      </c>
      <c r="P28" s="11" t="n">
        <v>45.1795</v>
      </c>
      <c r="Q28" s="11" t="n">
        <v>54.5095</v>
      </c>
      <c r="R28" s="11" t="n">
        <v>59.9168</v>
      </c>
      <c r="U28" s="21" t="n">
        <v>38.3094</v>
      </c>
    </row>
    <row r="29" customFormat="false" ht="15" hidden="false" customHeight="true" outlineLevel="0" collapsed="false">
      <c r="A29" s="7" t="n">
        <v>27120</v>
      </c>
      <c r="B29" s="8" t="n">
        <v>18702</v>
      </c>
      <c r="C29" s="3"/>
      <c r="D29" s="3"/>
      <c r="E29" s="3"/>
      <c r="F29" s="3"/>
      <c r="G29" s="3"/>
      <c r="H29" s="3"/>
      <c r="I29" s="3"/>
      <c r="J29" s="3"/>
      <c r="K29" s="3"/>
      <c r="L29" s="11" t="n">
        <v>41.1748</v>
      </c>
      <c r="M29" s="11" t="n">
        <v>27.7641</v>
      </c>
      <c r="N29" s="11" t="n">
        <v>68.3258</v>
      </c>
      <c r="O29" s="11" t="n">
        <v>0.5736</v>
      </c>
      <c r="P29" s="11" t="n">
        <v>45.1139</v>
      </c>
      <c r="Q29" s="11" t="n">
        <v>53.4631</v>
      </c>
      <c r="R29" s="11" t="n">
        <v>60.1646</v>
      </c>
      <c r="U29" s="21" t="n">
        <v>38.565</v>
      </c>
    </row>
    <row r="30" customFormat="false" ht="15" hidden="false" customHeight="true" outlineLevel="0" collapsed="false">
      <c r="A30" s="7" t="n">
        <v>27150</v>
      </c>
      <c r="B30" s="8" t="n">
        <v>18688</v>
      </c>
      <c r="C30" s="3"/>
      <c r="D30" s="3"/>
      <c r="E30" s="3"/>
      <c r="F30" s="3"/>
      <c r="G30" s="3"/>
      <c r="H30" s="3"/>
      <c r="I30" s="3"/>
      <c r="J30" s="3"/>
      <c r="K30" s="3"/>
      <c r="L30" s="11" t="n">
        <v>41.4617</v>
      </c>
      <c r="M30" s="11" t="n">
        <v>28.0068</v>
      </c>
      <c r="N30" s="11" t="n">
        <v>68.6316</v>
      </c>
      <c r="O30" s="11" t="n">
        <v>0.5736</v>
      </c>
      <c r="P30" s="11" t="n">
        <v>45.9172</v>
      </c>
      <c r="Q30" s="11" t="n">
        <v>54.341</v>
      </c>
      <c r="R30" s="11" t="n">
        <v>59.6816</v>
      </c>
      <c r="U30" s="21" t="n">
        <v>39.4602</v>
      </c>
    </row>
    <row r="31" customFormat="false" ht="15" hidden="false" customHeight="true" outlineLevel="0" collapsed="false">
      <c r="A31" s="7" t="n">
        <v>27181</v>
      </c>
      <c r="B31" s="8" t="n">
        <v>18690</v>
      </c>
      <c r="C31" s="3"/>
      <c r="D31" s="3"/>
      <c r="E31" s="3"/>
      <c r="F31" s="3"/>
      <c r="G31" s="3"/>
      <c r="H31" s="3"/>
      <c r="I31" s="3"/>
      <c r="J31" s="3"/>
      <c r="K31" s="3"/>
      <c r="L31" s="11" t="n">
        <v>41.4908</v>
      </c>
      <c r="M31" s="11" t="n">
        <v>28.0523</v>
      </c>
      <c r="N31" s="11" t="n">
        <v>68.5903</v>
      </c>
      <c r="O31" s="11" t="n">
        <v>0.5782</v>
      </c>
      <c r="P31" s="11" t="n">
        <v>45.9746</v>
      </c>
      <c r="Q31" s="11" t="n">
        <v>54.7891</v>
      </c>
      <c r="R31" s="11" t="n">
        <v>59.3659</v>
      </c>
      <c r="U31" s="21" t="n">
        <v>39.7844</v>
      </c>
    </row>
    <row r="32" customFormat="false" ht="15" hidden="false" customHeight="true" outlineLevel="0" collapsed="false">
      <c r="A32" s="7" t="n">
        <v>27211</v>
      </c>
      <c r="B32" s="8" t="n">
        <v>18656</v>
      </c>
      <c r="C32" s="3"/>
      <c r="D32" s="3"/>
      <c r="E32" s="3"/>
      <c r="F32" s="3"/>
      <c r="G32" s="3"/>
      <c r="H32" s="3"/>
      <c r="I32" s="3"/>
      <c r="J32" s="3"/>
      <c r="K32" s="3"/>
      <c r="L32" s="11" t="n">
        <v>41.4859</v>
      </c>
      <c r="M32" s="11" t="n">
        <v>28.0502</v>
      </c>
      <c r="N32" s="11" t="n">
        <v>68.5778</v>
      </c>
      <c r="O32" s="11" t="n">
        <v>0.5784</v>
      </c>
      <c r="P32" s="11" t="n">
        <v>46.8879</v>
      </c>
      <c r="Q32" s="11" t="n">
        <v>53.5842</v>
      </c>
      <c r="R32" s="11" t="n">
        <v>60.2954</v>
      </c>
      <c r="U32" s="21" t="n">
        <v>40.6875</v>
      </c>
    </row>
    <row r="33" customFormat="false" ht="15" hidden="false" customHeight="true" outlineLevel="0" collapsed="false">
      <c r="A33" s="7" t="n">
        <v>27242</v>
      </c>
      <c r="B33" s="8" t="n">
        <v>18570</v>
      </c>
      <c r="C33" s="3"/>
      <c r="D33" s="3"/>
      <c r="E33" s="3"/>
      <c r="F33" s="3"/>
      <c r="G33" s="3"/>
      <c r="H33" s="3"/>
      <c r="I33" s="3"/>
      <c r="J33" s="3"/>
      <c r="K33" s="3"/>
      <c r="L33" s="11" t="n">
        <v>41.0948</v>
      </c>
      <c r="M33" s="11" t="n">
        <v>27.7504</v>
      </c>
      <c r="N33" s="11" t="n">
        <v>68.0531</v>
      </c>
      <c r="O33" s="11" t="n">
        <v>0.5544</v>
      </c>
      <c r="P33" s="11" t="n">
        <v>47.1192</v>
      </c>
      <c r="Q33" s="11" t="n">
        <v>53.68</v>
      </c>
      <c r="R33" s="11" t="n">
        <v>59.148</v>
      </c>
      <c r="U33" s="21" t="n">
        <v>40.6822</v>
      </c>
    </row>
    <row r="34" customFormat="false" ht="15" hidden="false" customHeight="true" outlineLevel="0" collapsed="false">
      <c r="A34" s="7" t="n">
        <v>27273</v>
      </c>
      <c r="B34" s="8" t="n">
        <v>18492</v>
      </c>
      <c r="C34" s="3"/>
      <c r="D34" s="3"/>
      <c r="E34" s="3"/>
      <c r="F34" s="3"/>
      <c r="G34" s="3"/>
      <c r="H34" s="3"/>
      <c r="I34" s="3"/>
      <c r="J34" s="3"/>
      <c r="K34" s="3"/>
      <c r="L34" s="11" t="n">
        <v>41.1427</v>
      </c>
      <c r="M34" s="11" t="n">
        <v>27.9477</v>
      </c>
      <c r="N34" s="11" t="n">
        <v>67.5608</v>
      </c>
      <c r="O34" s="11" t="n">
        <v>0.5725</v>
      </c>
      <c r="P34" s="11" t="n">
        <v>48.066</v>
      </c>
      <c r="Q34" s="11" t="n">
        <v>53.07</v>
      </c>
      <c r="R34" s="11" t="n">
        <v>59.3955</v>
      </c>
      <c r="U34" s="21" t="n">
        <v>42.1699</v>
      </c>
    </row>
    <row r="35" customFormat="false" ht="15" hidden="false" customHeight="true" outlineLevel="0" collapsed="false">
      <c r="A35" s="7" t="n">
        <v>27303</v>
      </c>
      <c r="B35" s="8" t="n">
        <v>18364</v>
      </c>
      <c r="C35" s="3"/>
      <c r="D35" s="3"/>
      <c r="E35" s="3"/>
      <c r="F35" s="3"/>
      <c r="G35" s="3"/>
      <c r="H35" s="3"/>
      <c r="I35" s="3"/>
      <c r="J35" s="3"/>
      <c r="K35" s="3"/>
      <c r="L35" s="11" t="n">
        <v>40.8692</v>
      </c>
      <c r="M35" s="11" t="n">
        <v>27.8135</v>
      </c>
      <c r="N35" s="11" t="n">
        <v>66.9316</v>
      </c>
      <c r="O35" s="11" t="n">
        <v>0.5779</v>
      </c>
      <c r="P35" s="11" t="n">
        <v>48.1985</v>
      </c>
      <c r="Q35" s="11" t="n">
        <v>53.3289</v>
      </c>
      <c r="R35" s="11" t="n">
        <v>58.7157</v>
      </c>
      <c r="U35" s="21" t="n">
        <v>41.9687</v>
      </c>
    </row>
    <row r="36" customFormat="false" ht="15" hidden="false" customHeight="true" outlineLevel="0" collapsed="false">
      <c r="A36" s="7" t="n">
        <v>27334</v>
      </c>
      <c r="B36" s="8" t="n">
        <v>18077</v>
      </c>
      <c r="C36" s="3"/>
      <c r="D36" s="3"/>
      <c r="E36" s="3"/>
      <c r="F36" s="3"/>
      <c r="G36" s="3"/>
      <c r="H36" s="3"/>
      <c r="I36" s="3"/>
      <c r="J36" s="3"/>
      <c r="K36" s="3"/>
      <c r="L36" s="11" t="n">
        <v>39.6142</v>
      </c>
      <c r="M36" s="11" t="n">
        <v>26.9048</v>
      </c>
      <c r="N36" s="11" t="n">
        <v>65.0641</v>
      </c>
      <c r="O36" s="11" t="n">
        <v>0.5662</v>
      </c>
      <c r="P36" s="11" t="n">
        <v>45.7788</v>
      </c>
      <c r="Q36" s="11" t="n">
        <v>52.9225</v>
      </c>
      <c r="R36" s="11" t="n">
        <v>56.4729</v>
      </c>
      <c r="U36" s="21" t="n">
        <v>38.5184</v>
      </c>
    </row>
    <row r="37" customFormat="false" ht="15" hidden="false" customHeight="true" outlineLevel="0" collapsed="false">
      <c r="A37" s="7" t="n">
        <v>27364</v>
      </c>
      <c r="B37" s="8" t="n">
        <v>17693</v>
      </c>
      <c r="C37" s="3"/>
      <c r="D37" s="3"/>
      <c r="E37" s="3"/>
      <c r="F37" s="3"/>
      <c r="G37" s="3"/>
      <c r="H37" s="3"/>
      <c r="I37" s="3"/>
      <c r="J37" s="3"/>
      <c r="K37" s="3"/>
      <c r="L37" s="11" t="n">
        <v>37.7762</v>
      </c>
      <c r="M37" s="11" t="n">
        <v>25.5145</v>
      </c>
      <c r="N37" s="11" t="n">
        <v>62.5365</v>
      </c>
      <c r="O37" s="11" t="n">
        <v>0.546</v>
      </c>
      <c r="P37" s="11" t="n">
        <v>41.6851</v>
      </c>
      <c r="Q37" s="11" t="n">
        <v>51.738</v>
      </c>
      <c r="R37" s="11" t="n">
        <v>53.7077</v>
      </c>
      <c r="U37" s="21" t="n">
        <v>32.8521</v>
      </c>
    </row>
    <row r="38" customFormat="false" ht="15" hidden="false" customHeight="true" outlineLevel="0" collapsed="false">
      <c r="A38" s="7" t="n">
        <v>27395</v>
      </c>
      <c r="B38" s="8" t="n">
        <v>17344</v>
      </c>
      <c r="C38" s="3"/>
      <c r="D38" s="3"/>
      <c r="E38" s="3"/>
      <c r="F38" s="3"/>
      <c r="G38" s="3"/>
      <c r="H38" s="3"/>
      <c r="I38" s="3"/>
      <c r="J38" s="3"/>
      <c r="K38" s="3"/>
      <c r="L38" s="11" t="n">
        <v>36.9716</v>
      </c>
      <c r="M38" s="11" t="n">
        <v>24.8654</v>
      </c>
      <c r="N38" s="11" t="n">
        <v>61.5705</v>
      </c>
      <c r="O38" s="11" t="n">
        <v>0.5304</v>
      </c>
      <c r="P38" s="11" t="n">
        <v>39.6898</v>
      </c>
      <c r="Q38" s="11" t="n">
        <v>50.8282</v>
      </c>
      <c r="R38" s="11" t="n">
        <v>53.1781</v>
      </c>
      <c r="U38" s="21" t="n">
        <v>29.8939</v>
      </c>
    </row>
    <row r="39" customFormat="false" ht="15" hidden="false" customHeight="true" outlineLevel="0" collapsed="false">
      <c r="A39" s="7" t="n">
        <v>27426</v>
      </c>
      <c r="B39" s="8" t="n">
        <v>17004</v>
      </c>
      <c r="C39" s="3"/>
      <c r="D39" s="3"/>
      <c r="E39" s="3"/>
      <c r="F39" s="3"/>
      <c r="G39" s="3"/>
      <c r="H39" s="3"/>
      <c r="I39" s="3"/>
      <c r="J39" s="3"/>
      <c r="K39" s="3"/>
      <c r="L39" s="11" t="n">
        <v>35.9323</v>
      </c>
      <c r="M39" s="11" t="n">
        <v>24.0952</v>
      </c>
      <c r="N39" s="11" t="n">
        <v>60.0866</v>
      </c>
      <c r="O39" s="11" t="n">
        <v>0.5092</v>
      </c>
      <c r="P39" s="11" t="n">
        <v>37.7857</v>
      </c>
      <c r="Q39" s="11" t="n">
        <v>50.3195</v>
      </c>
      <c r="R39" s="11" t="n">
        <v>51.5001</v>
      </c>
      <c r="U39" s="21" t="n">
        <v>28.2547</v>
      </c>
    </row>
    <row r="40" customFormat="false" ht="15" hidden="false" customHeight="true" outlineLevel="0" collapsed="false">
      <c r="A40" s="7" t="n">
        <v>27454</v>
      </c>
      <c r="B40" s="8" t="n">
        <v>16853</v>
      </c>
      <c r="C40" s="3"/>
      <c r="D40" s="3"/>
      <c r="E40" s="3"/>
      <c r="F40" s="3"/>
      <c r="G40" s="3"/>
      <c r="H40" s="3"/>
      <c r="I40" s="3"/>
      <c r="J40" s="3"/>
      <c r="K40" s="3"/>
      <c r="L40" s="11" t="n">
        <v>35.4268</v>
      </c>
      <c r="M40" s="11" t="n">
        <v>23.7881</v>
      </c>
      <c r="N40" s="11" t="n">
        <v>59.1298</v>
      </c>
      <c r="O40" s="11" t="n">
        <v>0.5025</v>
      </c>
      <c r="P40" s="11" t="n">
        <v>39.2988</v>
      </c>
      <c r="Q40" s="11" t="n">
        <v>50.443</v>
      </c>
      <c r="R40" s="11" t="n">
        <v>50.1611</v>
      </c>
      <c r="U40" s="21" t="n">
        <v>30.3946</v>
      </c>
    </row>
    <row r="41" customFormat="false" ht="15" hidden="false" customHeight="true" outlineLevel="0" collapsed="false">
      <c r="A41" s="7" t="n">
        <v>27485</v>
      </c>
      <c r="B41" s="8" t="n">
        <v>16759</v>
      </c>
      <c r="C41" s="3"/>
      <c r="D41" s="3"/>
      <c r="E41" s="3"/>
      <c r="F41" s="3"/>
      <c r="G41" s="3"/>
      <c r="H41" s="3"/>
      <c r="I41" s="3"/>
      <c r="J41" s="3"/>
      <c r="K41" s="3"/>
      <c r="L41" s="11" t="n">
        <v>35.4464</v>
      </c>
      <c r="M41" s="11" t="n">
        <v>23.6473</v>
      </c>
      <c r="N41" s="11" t="n">
        <v>59.698</v>
      </c>
      <c r="O41" s="11" t="n">
        <v>0.5032</v>
      </c>
      <c r="P41" s="11" t="n">
        <v>40.137</v>
      </c>
      <c r="Q41" s="11" t="n">
        <v>51.4329</v>
      </c>
      <c r="R41" s="11" t="n">
        <v>49.6366</v>
      </c>
      <c r="U41" s="21" t="n">
        <v>32.1032</v>
      </c>
    </row>
    <row r="42" customFormat="false" ht="15" hidden="false" customHeight="true" outlineLevel="0" collapsed="false">
      <c r="A42" s="7" t="n">
        <v>27515</v>
      </c>
      <c r="B42" s="8" t="n">
        <v>16746</v>
      </c>
      <c r="C42" s="3"/>
      <c r="D42" s="3"/>
      <c r="E42" s="3"/>
      <c r="F42" s="3"/>
      <c r="G42" s="3"/>
      <c r="H42" s="3"/>
      <c r="I42" s="3"/>
      <c r="J42" s="3"/>
      <c r="K42" s="3"/>
      <c r="L42" s="11" t="n">
        <v>35.3608</v>
      </c>
      <c r="M42" s="11" t="n">
        <v>23.3996</v>
      </c>
      <c r="N42" s="11" t="n">
        <v>60.2184</v>
      </c>
      <c r="O42" s="11" t="n">
        <v>0.5038</v>
      </c>
      <c r="P42" s="11" t="n">
        <v>41.0757</v>
      </c>
      <c r="Q42" s="11" t="n">
        <v>51.5058</v>
      </c>
      <c r="R42" s="11" t="n">
        <v>49.6242</v>
      </c>
      <c r="U42" s="21" t="n">
        <v>32.8248</v>
      </c>
    </row>
    <row r="43" customFormat="false" ht="15" hidden="false" customHeight="true" outlineLevel="0" collapsed="false">
      <c r="A43" s="7" t="n">
        <v>27546</v>
      </c>
      <c r="B43" s="8" t="n">
        <v>16690</v>
      </c>
      <c r="C43" s="3"/>
      <c r="D43" s="3"/>
      <c r="E43" s="3"/>
      <c r="F43" s="3"/>
      <c r="G43" s="3"/>
      <c r="H43" s="3"/>
      <c r="I43" s="3"/>
      <c r="J43" s="3"/>
      <c r="K43" s="3"/>
      <c r="L43" s="11" t="n">
        <v>35.6617</v>
      </c>
      <c r="M43" s="11" t="n">
        <v>23.3463</v>
      </c>
      <c r="N43" s="11" t="n">
        <v>61.6121</v>
      </c>
      <c r="O43" s="11" t="n">
        <v>0.4964</v>
      </c>
      <c r="P43" s="11" t="n">
        <v>41.634</v>
      </c>
      <c r="Q43" s="11" t="n">
        <v>52.5469</v>
      </c>
      <c r="R43" s="11" t="n">
        <v>50.2192</v>
      </c>
      <c r="U43" s="21" t="n">
        <v>33.6859</v>
      </c>
    </row>
    <row r="44" customFormat="false" ht="15" hidden="false" customHeight="true" outlineLevel="0" collapsed="false">
      <c r="A44" s="7" t="n">
        <v>27576</v>
      </c>
      <c r="B44" s="8" t="n">
        <v>16678</v>
      </c>
      <c r="C44" s="3"/>
      <c r="D44" s="3"/>
      <c r="E44" s="3"/>
      <c r="F44" s="3"/>
      <c r="G44" s="3"/>
      <c r="H44" s="3"/>
      <c r="I44" s="3"/>
      <c r="J44" s="3"/>
      <c r="K44" s="3"/>
      <c r="L44" s="11" t="n">
        <v>36.1844</v>
      </c>
      <c r="M44" s="11" t="n">
        <v>23.5922</v>
      </c>
      <c r="N44" s="11" t="n">
        <v>62.8534</v>
      </c>
      <c r="O44" s="11" t="n">
        <v>0.5141</v>
      </c>
      <c r="P44" s="11" t="n">
        <v>41.9787</v>
      </c>
      <c r="Q44" s="11" t="n">
        <v>53.0506</v>
      </c>
      <c r="R44" s="11" t="n">
        <v>50.7512</v>
      </c>
      <c r="U44" s="21" t="n">
        <v>34.6834</v>
      </c>
    </row>
    <row r="45" customFormat="false" ht="15" hidden="false" customHeight="true" outlineLevel="0" collapsed="false">
      <c r="A45" s="7" t="n">
        <v>27607</v>
      </c>
      <c r="B45" s="8" t="n">
        <v>16824</v>
      </c>
      <c r="C45" s="3"/>
      <c r="D45" s="3"/>
      <c r="E45" s="3"/>
      <c r="F45" s="3"/>
      <c r="G45" s="3"/>
      <c r="H45" s="3"/>
      <c r="I45" s="3"/>
      <c r="J45" s="3"/>
      <c r="K45" s="3"/>
      <c r="L45" s="11" t="n">
        <v>36.5639</v>
      </c>
      <c r="M45" s="11" t="n">
        <v>23.8641</v>
      </c>
      <c r="N45" s="11" t="n">
        <v>63.4285</v>
      </c>
      <c r="O45" s="11" t="n">
        <v>0.5163</v>
      </c>
      <c r="P45" s="11" t="n">
        <v>42.7357</v>
      </c>
      <c r="Q45" s="11" t="n">
        <v>52.8536</v>
      </c>
      <c r="R45" s="11" t="n">
        <v>51.4823</v>
      </c>
      <c r="U45" s="21" t="n">
        <v>36.3688</v>
      </c>
    </row>
    <row r="46" customFormat="false" ht="15" hidden="false" customHeight="true" outlineLevel="0" collapsed="false">
      <c r="A46" s="7" t="n">
        <v>27638</v>
      </c>
      <c r="B46" s="8" t="n">
        <v>16904</v>
      </c>
      <c r="C46" s="3"/>
      <c r="D46" s="3"/>
      <c r="E46" s="3"/>
      <c r="F46" s="3"/>
      <c r="G46" s="3"/>
      <c r="H46" s="3"/>
      <c r="I46" s="3"/>
      <c r="J46" s="3"/>
      <c r="K46" s="3"/>
      <c r="L46" s="11" t="n">
        <v>37.1993</v>
      </c>
      <c r="M46" s="11" t="n">
        <v>24.3164</v>
      </c>
      <c r="N46" s="11" t="n">
        <v>64.4011</v>
      </c>
      <c r="O46" s="11" t="n">
        <v>0.5265</v>
      </c>
      <c r="P46" s="11" t="n">
        <v>43.7872</v>
      </c>
      <c r="Q46" s="11" t="n">
        <v>53.2921</v>
      </c>
      <c r="R46" s="11" t="n">
        <v>52.5455</v>
      </c>
      <c r="U46" s="21" t="n">
        <v>37.7061</v>
      </c>
    </row>
    <row r="47" customFormat="false" ht="15" hidden="false" customHeight="true" outlineLevel="0" collapsed="false">
      <c r="A47" s="7" t="n">
        <v>27668</v>
      </c>
      <c r="B47" s="8" t="n">
        <v>16984</v>
      </c>
      <c r="C47" s="3"/>
      <c r="D47" s="3"/>
      <c r="E47" s="3"/>
      <c r="F47" s="3"/>
      <c r="G47" s="3"/>
      <c r="H47" s="3"/>
      <c r="I47" s="3"/>
      <c r="J47" s="3"/>
      <c r="K47" s="3"/>
      <c r="L47" s="11" t="n">
        <v>37.4066</v>
      </c>
      <c r="M47" s="11" t="n">
        <v>24.322</v>
      </c>
      <c r="N47" s="11" t="n">
        <v>65.2191</v>
      </c>
      <c r="O47" s="11" t="n">
        <v>0.5301</v>
      </c>
      <c r="P47" s="11" t="n">
        <v>43.4664</v>
      </c>
      <c r="Q47" s="11" t="n">
        <v>54.3736</v>
      </c>
      <c r="R47" s="11" t="n">
        <v>53.3923</v>
      </c>
      <c r="U47" s="21" t="n">
        <v>37.3846</v>
      </c>
    </row>
    <row r="48" customFormat="false" ht="15" hidden="false" customHeight="true" outlineLevel="0" collapsed="false">
      <c r="A48" s="7" t="n">
        <v>27699</v>
      </c>
      <c r="B48" s="8" t="n">
        <v>17025</v>
      </c>
      <c r="C48" s="3"/>
      <c r="D48" s="3"/>
      <c r="E48" s="3"/>
      <c r="F48" s="3"/>
      <c r="G48" s="3"/>
      <c r="H48" s="3"/>
      <c r="I48" s="3"/>
      <c r="J48" s="3"/>
      <c r="K48" s="3"/>
      <c r="L48" s="11" t="n">
        <v>37.4881</v>
      </c>
      <c r="M48" s="11" t="n">
        <v>24.2696</v>
      </c>
      <c r="N48" s="11" t="n">
        <v>65.735</v>
      </c>
      <c r="O48" s="11" t="n">
        <v>0.5274</v>
      </c>
      <c r="P48" s="11" t="n">
        <v>43.2734</v>
      </c>
      <c r="Q48" s="11" t="n">
        <v>54.6255</v>
      </c>
      <c r="R48" s="11" t="n">
        <v>53.5309</v>
      </c>
      <c r="U48" s="21" t="n">
        <v>37.8448</v>
      </c>
    </row>
    <row r="49" customFormat="false" ht="15" hidden="false" customHeight="true" outlineLevel="0" collapsed="false">
      <c r="A49" s="7" t="n">
        <v>27729</v>
      </c>
      <c r="B49" s="8" t="n">
        <v>17140</v>
      </c>
      <c r="C49" s="3"/>
      <c r="D49" s="3"/>
      <c r="E49" s="3"/>
      <c r="F49" s="3"/>
      <c r="G49" s="3"/>
      <c r="H49" s="3"/>
      <c r="I49" s="3"/>
      <c r="J49" s="3"/>
      <c r="K49" s="3"/>
      <c r="L49" s="11" t="n">
        <v>38.0151</v>
      </c>
      <c r="M49" s="11" t="n">
        <v>24.6462</v>
      </c>
      <c r="N49" s="11" t="n">
        <v>66.537</v>
      </c>
      <c r="O49" s="11" t="n">
        <v>0.5427</v>
      </c>
      <c r="P49" s="11" t="n">
        <v>44.951</v>
      </c>
      <c r="Q49" s="11" t="n">
        <v>54.8987</v>
      </c>
      <c r="R49" s="11" t="n">
        <v>54.9321</v>
      </c>
      <c r="U49" s="21" t="n">
        <v>39.4756</v>
      </c>
    </row>
    <row r="50" customFormat="false" ht="15" hidden="false" customHeight="true" outlineLevel="0" collapsed="false">
      <c r="A50" s="7" t="n">
        <v>27760</v>
      </c>
      <c r="B50" s="8" t="n">
        <v>17287</v>
      </c>
      <c r="C50" s="3"/>
      <c r="D50" s="3"/>
      <c r="E50" s="3"/>
      <c r="F50" s="3"/>
      <c r="G50" s="3"/>
      <c r="H50" s="3"/>
      <c r="I50" s="3"/>
      <c r="J50" s="3"/>
      <c r="K50" s="3"/>
      <c r="L50" s="11" t="n">
        <v>38.4775</v>
      </c>
      <c r="M50" s="11" t="n">
        <v>25.0797</v>
      </c>
      <c r="N50" s="11" t="n">
        <v>66.8753</v>
      </c>
      <c r="O50" s="11" t="n">
        <v>0.5534</v>
      </c>
      <c r="P50" s="11" t="n">
        <v>44.9623</v>
      </c>
      <c r="Q50" s="11" t="n">
        <v>55.8155</v>
      </c>
      <c r="R50" s="11" t="n">
        <v>54.9955</v>
      </c>
      <c r="U50" s="21" t="n">
        <v>39.6259</v>
      </c>
    </row>
    <row r="51" customFormat="false" ht="15" hidden="false" customHeight="true" outlineLevel="0" collapsed="false">
      <c r="A51" s="7" t="n">
        <v>27791</v>
      </c>
      <c r="B51" s="8" t="n">
        <v>17384</v>
      </c>
      <c r="C51" s="3"/>
      <c r="D51" s="3"/>
      <c r="E51" s="3"/>
      <c r="F51" s="3"/>
      <c r="G51" s="3"/>
      <c r="H51" s="3"/>
      <c r="I51" s="3"/>
      <c r="J51" s="3"/>
      <c r="K51" s="3"/>
      <c r="L51" s="11" t="n">
        <v>39.0789</v>
      </c>
      <c r="M51" s="11" t="n">
        <v>25.5115</v>
      </c>
      <c r="N51" s="11" t="n">
        <v>67.7817</v>
      </c>
      <c r="O51" s="11" t="n">
        <v>0.5535</v>
      </c>
      <c r="P51" s="11" t="n">
        <v>46.0758</v>
      </c>
      <c r="Q51" s="11" t="n">
        <v>55.662</v>
      </c>
      <c r="R51" s="11" t="n">
        <v>56.4425</v>
      </c>
      <c r="U51" s="21" t="n">
        <v>41.7168</v>
      </c>
    </row>
    <row r="52" customFormat="false" ht="15" hidden="false" customHeight="true" outlineLevel="0" collapsed="false">
      <c r="A52" s="7" t="n">
        <v>27820</v>
      </c>
      <c r="B52" s="8" t="n">
        <v>17470</v>
      </c>
      <c r="C52" s="3"/>
      <c r="D52" s="3"/>
      <c r="E52" s="3"/>
      <c r="F52" s="3"/>
      <c r="G52" s="3"/>
      <c r="H52" s="3"/>
      <c r="I52" s="3"/>
      <c r="J52" s="3"/>
      <c r="K52" s="3"/>
      <c r="L52" s="11" t="n">
        <v>39.2002</v>
      </c>
      <c r="M52" s="11" t="n">
        <v>25.6346</v>
      </c>
      <c r="N52" s="11" t="n">
        <v>67.8387</v>
      </c>
      <c r="O52" s="11" t="n">
        <v>0.5634</v>
      </c>
      <c r="P52" s="11" t="n">
        <v>46.4006</v>
      </c>
      <c r="Q52" s="11" t="n">
        <v>55.7993</v>
      </c>
      <c r="R52" s="11" t="n">
        <v>56.6122</v>
      </c>
      <c r="U52" s="21" t="n">
        <v>42.0927</v>
      </c>
    </row>
    <row r="53" customFormat="false" ht="15" hidden="false" customHeight="true" outlineLevel="0" collapsed="false">
      <c r="A53" s="7" t="n">
        <v>27851</v>
      </c>
      <c r="B53" s="8" t="n">
        <v>17541</v>
      </c>
      <c r="C53" s="3"/>
      <c r="D53" s="3"/>
      <c r="E53" s="3"/>
      <c r="F53" s="3"/>
      <c r="G53" s="3"/>
      <c r="H53" s="3"/>
      <c r="I53" s="3"/>
      <c r="J53" s="3"/>
      <c r="K53" s="3"/>
      <c r="L53" s="11" t="n">
        <v>39.4075</v>
      </c>
      <c r="M53" s="11" t="n">
        <v>25.8633</v>
      </c>
      <c r="N53" s="11" t="n">
        <v>67.868</v>
      </c>
      <c r="O53" s="11" t="n">
        <v>0.5741</v>
      </c>
      <c r="P53" s="11" t="n">
        <v>46.4209</v>
      </c>
      <c r="Q53" s="11" t="n">
        <v>55.9954</v>
      </c>
      <c r="R53" s="11" t="n">
        <v>57.1976</v>
      </c>
      <c r="U53" s="21" t="n">
        <v>42.7915</v>
      </c>
    </row>
    <row r="54" customFormat="false" ht="15" hidden="false" customHeight="true" outlineLevel="0" collapsed="false">
      <c r="A54" s="7" t="n">
        <v>27881</v>
      </c>
      <c r="B54" s="8" t="n">
        <v>17513</v>
      </c>
      <c r="C54" s="3"/>
      <c r="D54" s="3"/>
      <c r="E54" s="3"/>
      <c r="F54" s="3"/>
      <c r="G54" s="3"/>
      <c r="H54" s="3"/>
      <c r="I54" s="3"/>
      <c r="J54" s="3"/>
      <c r="K54" s="3"/>
      <c r="L54" s="11" t="n">
        <v>39.6087</v>
      </c>
      <c r="M54" s="11" t="n">
        <v>26.1512</v>
      </c>
      <c r="N54" s="11" t="n">
        <v>67.6604</v>
      </c>
      <c r="O54" s="11" t="n">
        <v>0.5959</v>
      </c>
      <c r="P54" s="11" t="n">
        <v>46.7748</v>
      </c>
      <c r="Q54" s="11" t="n">
        <v>56.964</v>
      </c>
      <c r="R54" s="11" t="n">
        <v>56.9831</v>
      </c>
      <c r="U54" s="21" t="n">
        <v>43.6195</v>
      </c>
    </row>
    <row r="55" customFormat="false" ht="15" hidden="false" customHeight="true" outlineLevel="0" collapsed="false">
      <c r="A55" s="7" t="n">
        <v>27912</v>
      </c>
      <c r="B55" s="8" t="n">
        <v>17521</v>
      </c>
      <c r="C55" s="3"/>
      <c r="D55" s="3"/>
      <c r="E55" s="3"/>
      <c r="F55" s="3"/>
      <c r="G55" s="3"/>
      <c r="H55" s="3"/>
      <c r="I55" s="3"/>
      <c r="J55" s="3"/>
      <c r="K55" s="3"/>
      <c r="L55" s="11" t="n">
        <v>39.6494</v>
      </c>
      <c r="M55" s="11" t="n">
        <v>26.2353</v>
      </c>
      <c r="N55" s="11" t="n">
        <v>67.5269</v>
      </c>
      <c r="O55" s="11" t="n">
        <v>0.6012</v>
      </c>
      <c r="P55" s="11" t="n">
        <v>47.0082</v>
      </c>
      <c r="Q55" s="11" t="n">
        <v>56.6941</v>
      </c>
      <c r="R55" s="11" t="n">
        <v>57.5603</v>
      </c>
      <c r="U55" s="21" t="n">
        <v>44.3965</v>
      </c>
    </row>
    <row r="56" customFormat="false" ht="15" hidden="false" customHeight="true" outlineLevel="0" collapsed="false">
      <c r="A56" s="7" t="n">
        <v>27942</v>
      </c>
      <c r="B56" s="8" t="n">
        <v>17524</v>
      </c>
      <c r="C56" s="3"/>
      <c r="D56" s="3"/>
      <c r="E56" s="3"/>
      <c r="F56" s="3"/>
      <c r="G56" s="3"/>
      <c r="H56" s="3"/>
      <c r="I56" s="3"/>
      <c r="J56" s="3"/>
      <c r="K56" s="3"/>
      <c r="L56" s="11" t="n">
        <v>39.9339</v>
      </c>
      <c r="M56" s="11" t="n">
        <v>26.4358</v>
      </c>
      <c r="N56" s="11" t="n">
        <v>67.9691</v>
      </c>
      <c r="O56" s="11" t="n">
        <v>0.6108</v>
      </c>
      <c r="P56" s="11" t="n">
        <v>46.5499</v>
      </c>
      <c r="Q56" s="11" t="n">
        <v>57.5008</v>
      </c>
      <c r="R56" s="11" t="n">
        <v>57.9947</v>
      </c>
      <c r="U56" s="21" t="n">
        <v>44.6728</v>
      </c>
    </row>
    <row r="57" customFormat="false" ht="15" hidden="false" customHeight="true" outlineLevel="0" collapsed="false">
      <c r="A57" s="7" t="n">
        <v>27973</v>
      </c>
      <c r="B57" s="8" t="n">
        <v>17596</v>
      </c>
      <c r="C57" s="3"/>
      <c r="D57" s="3"/>
      <c r="E57" s="3"/>
      <c r="F57" s="3"/>
      <c r="G57" s="3"/>
      <c r="H57" s="3"/>
      <c r="I57" s="3"/>
      <c r="J57" s="3"/>
      <c r="K57" s="3"/>
      <c r="L57" s="11" t="n">
        <v>40.1839</v>
      </c>
      <c r="M57" s="11" t="n">
        <v>26.7389</v>
      </c>
      <c r="N57" s="11" t="n">
        <v>67.902</v>
      </c>
      <c r="O57" s="11" t="n">
        <v>0.6303</v>
      </c>
      <c r="P57" s="11" t="n">
        <v>47.7509</v>
      </c>
      <c r="Q57" s="11" t="n">
        <v>56.8451</v>
      </c>
      <c r="R57" s="11" t="n">
        <v>58.5722</v>
      </c>
      <c r="U57" s="21" t="n">
        <v>46.2507</v>
      </c>
    </row>
    <row r="58" customFormat="false" ht="15" hidden="false" customHeight="true" outlineLevel="0" collapsed="false">
      <c r="A58" s="7" t="n">
        <v>28004</v>
      </c>
      <c r="B58" s="8" t="n">
        <v>17665</v>
      </c>
      <c r="C58" s="3"/>
      <c r="D58" s="3"/>
      <c r="E58" s="3"/>
      <c r="F58" s="3"/>
      <c r="G58" s="3"/>
      <c r="H58" s="3"/>
      <c r="I58" s="3"/>
      <c r="J58" s="3"/>
      <c r="K58" s="3"/>
      <c r="L58" s="11" t="n">
        <v>40.294</v>
      </c>
      <c r="M58" s="11" t="n">
        <v>26.5569</v>
      </c>
      <c r="N58" s="11" t="n">
        <v>69.0045</v>
      </c>
      <c r="O58" s="11" t="n">
        <v>0.6422</v>
      </c>
      <c r="P58" s="11" t="n">
        <v>45.4859</v>
      </c>
      <c r="Q58" s="11" t="n">
        <v>57.3016</v>
      </c>
      <c r="R58" s="11" t="n">
        <v>59.1683</v>
      </c>
      <c r="U58" s="21" t="n">
        <v>42.8689</v>
      </c>
    </row>
    <row r="59" customFormat="false" ht="15" hidden="false" customHeight="true" outlineLevel="0" collapsed="false">
      <c r="A59" s="7" t="n">
        <v>28034</v>
      </c>
      <c r="B59" s="8" t="n">
        <v>17548</v>
      </c>
      <c r="C59" s="3"/>
      <c r="D59" s="3"/>
      <c r="E59" s="3"/>
      <c r="F59" s="3"/>
      <c r="G59" s="3"/>
      <c r="H59" s="3"/>
      <c r="I59" s="3"/>
      <c r="J59" s="3"/>
      <c r="K59" s="3"/>
      <c r="L59" s="11" t="n">
        <v>40.232</v>
      </c>
      <c r="M59" s="11" t="n">
        <v>26.4015</v>
      </c>
      <c r="N59" s="11" t="n">
        <v>69.3095</v>
      </c>
      <c r="O59" s="11" t="n">
        <v>0.6558</v>
      </c>
      <c r="P59" s="11" t="n">
        <v>44.6244</v>
      </c>
      <c r="Q59" s="11" t="n">
        <v>57.2501</v>
      </c>
      <c r="R59" s="11" t="n">
        <v>59.1683</v>
      </c>
      <c r="U59" s="21" t="n">
        <v>41.3944</v>
      </c>
    </row>
    <row r="60" customFormat="false" ht="15" hidden="false" customHeight="true" outlineLevel="0" collapsed="false">
      <c r="A60" s="7" t="n">
        <v>28065</v>
      </c>
      <c r="B60" s="8" t="n">
        <v>17682</v>
      </c>
      <c r="C60" s="3"/>
      <c r="D60" s="3"/>
      <c r="E60" s="3"/>
      <c r="F60" s="3"/>
      <c r="G60" s="3"/>
      <c r="H60" s="3"/>
      <c r="I60" s="3"/>
      <c r="J60" s="3"/>
      <c r="K60" s="3"/>
      <c r="L60" s="11" t="n">
        <v>40.7719</v>
      </c>
      <c r="M60" s="11" t="n">
        <v>26.9571</v>
      </c>
      <c r="N60" s="11" t="n">
        <v>69.516</v>
      </c>
      <c r="O60" s="11" t="n">
        <v>0.6662</v>
      </c>
      <c r="P60" s="11" t="n">
        <v>47.7763</v>
      </c>
      <c r="Q60" s="11" t="n">
        <v>57.6925</v>
      </c>
      <c r="R60" s="11" t="n">
        <v>59.5438</v>
      </c>
      <c r="U60" s="21" t="n">
        <v>45.9067</v>
      </c>
    </row>
    <row r="61" customFormat="false" ht="15" hidden="false" customHeight="true" outlineLevel="0" collapsed="false">
      <c r="A61" s="7" t="n">
        <v>28095</v>
      </c>
      <c r="B61" s="8" t="n">
        <v>17719</v>
      </c>
      <c r="C61" s="3"/>
      <c r="D61" s="3"/>
      <c r="E61" s="3"/>
      <c r="F61" s="3"/>
      <c r="G61" s="3"/>
      <c r="H61" s="3"/>
      <c r="I61" s="3"/>
      <c r="J61" s="3"/>
      <c r="K61" s="3"/>
      <c r="L61" s="11" t="n">
        <v>41.2237</v>
      </c>
      <c r="M61" s="11" t="n">
        <v>27.274</v>
      </c>
      <c r="N61" s="11" t="n">
        <v>70.2204</v>
      </c>
      <c r="O61" s="11" t="n">
        <v>0.6797</v>
      </c>
      <c r="P61" s="11" t="n">
        <v>49.472</v>
      </c>
      <c r="Q61" s="11" t="n">
        <v>57.6699</v>
      </c>
      <c r="R61" s="11" t="n">
        <v>60.4703</v>
      </c>
      <c r="U61" s="21" t="n">
        <v>48.4691</v>
      </c>
    </row>
    <row r="62" customFormat="false" ht="15" hidden="false" customHeight="true" outlineLevel="0" collapsed="false">
      <c r="A62" s="7" t="n">
        <v>28126</v>
      </c>
      <c r="B62" s="8" t="n">
        <v>17803</v>
      </c>
      <c r="C62" s="3"/>
      <c r="D62" s="3"/>
      <c r="E62" s="3"/>
      <c r="F62" s="3"/>
      <c r="G62" s="3"/>
      <c r="H62" s="3"/>
      <c r="I62" s="3"/>
      <c r="J62" s="3"/>
      <c r="K62" s="3"/>
      <c r="L62" s="11" t="n">
        <v>41.0686</v>
      </c>
      <c r="M62" s="11" t="n">
        <v>27.0448</v>
      </c>
      <c r="N62" s="11" t="n">
        <v>70.411</v>
      </c>
      <c r="O62" s="11" t="n">
        <v>0.68</v>
      </c>
      <c r="P62" s="11" t="n">
        <v>48.7709</v>
      </c>
      <c r="Q62" s="11" t="n">
        <v>57.8997</v>
      </c>
      <c r="R62" s="11" t="n">
        <v>60.2869</v>
      </c>
      <c r="U62" s="21" t="n">
        <v>47.2417</v>
      </c>
    </row>
    <row r="63" customFormat="false" ht="15" hidden="false" customHeight="true" outlineLevel="0" collapsed="false">
      <c r="A63" s="7" t="n">
        <v>28157</v>
      </c>
      <c r="B63" s="8" t="n">
        <v>17843</v>
      </c>
      <c r="C63" s="3"/>
      <c r="D63" s="3"/>
      <c r="E63" s="3"/>
      <c r="F63" s="3"/>
      <c r="G63" s="3"/>
      <c r="H63" s="3"/>
      <c r="I63" s="3"/>
      <c r="J63" s="3"/>
      <c r="K63" s="3"/>
      <c r="L63" s="11" t="n">
        <v>41.8282</v>
      </c>
      <c r="M63" s="11" t="n">
        <v>27.5351</v>
      </c>
      <c r="N63" s="11" t="n">
        <v>71.7476</v>
      </c>
      <c r="O63" s="11" t="n">
        <v>0.7083</v>
      </c>
      <c r="P63" s="11" t="n">
        <v>48.8998</v>
      </c>
      <c r="Q63" s="11" t="n">
        <v>58.4184</v>
      </c>
      <c r="R63" s="11" t="n">
        <v>61.614</v>
      </c>
      <c r="U63" s="21" t="n">
        <v>47.0498</v>
      </c>
    </row>
    <row r="64" customFormat="false" ht="15" hidden="false" customHeight="true" outlineLevel="0" collapsed="false">
      <c r="A64" s="7" t="n">
        <v>28185</v>
      </c>
      <c r="B64" s="8" t="n">
        <v>17941</v>
      </c>
      <c r="C64" s="3"/>
      <c r="D64" s="3"/>
      <c r="E64" s="3"/>
      <c r="F64" s="3"/>
      <c r="G64" s="3"/>
      <c r="H64" s="3"/>
      <c r="I64" s="3"/>
      <c r="J64" s="3"/>
      <c r="K64" s="3"/>
      <c r="L64" s="11" t="n">
        <v>42.4457</v>
      </c>
      <c r="M64" s="11" t="n">
        <v>28.125</v>
      </c>
      <c r="N64" s="11" t="n">
        <v>72.1459</v>
      </c>
      <c r="O64" s="11" t="n">
        <v>0.7112</v>
      </c>
      <c r="P64" s="11" t="n">
        <v>50.143</v>
      </c>
      <c r="Q64" s="11" t="n">
        <v>58.2059</v>
      </c>
      <c r="R64" s="11" t="n">
        <v>62.0563</v>
      </c>
      <c r="U64" s="21" t="n">
        <v>49.2588</v>
      </c>
    </row>
    <row r="65" customFormat="false" ht="15" hidden="false" customHeight="true" outlineLevel="0" collapsed="false">
      <c r="A65" s="7" t="n">
        <v>28216</v>
      </c>
      <c r="B65" s="8" t="n">
        <v>18024</v>
      </c>
      <c r="C65" s="3"/>
      <c r="D65" s="3"/>
      <c r="E65" s="3"/>
      <c r="F65" s="3"/>
      <c r="G65" s="3"/>
      <c r="H65" s="3"/>
      <c r="I65" s="3"/>
      <c r="J65" s="3"/>
      <c r="K65" s="3"/>
      <c r="L65" s="11" t="n">
        <v>42.8751</v>
      </c>
      <c r="M65" s="11" t="n">
        <v>28.4475</v>
      </c>
      <c r="N65" s="11" t="n">
        <v>72.7378</v>
      </c>
      <c r="O65" s="11" t="n">
        <v>0.7362</v>
      </c>
      <c r="P65" s="11" t="n">
        <v>50.3888</v>
      </c>
      <c r="Q65" s="11" t="n">
        <v>58.3665</v>
      </c>
      <c r="R65" s="11" t="n">
        <v>62.6085</v>
      </c>
      <c r="U65" s="21" t="n">
        <v>48.7336</v>
      </c>
    </row>
    <row r="66" customFormat="false" ht="15" hidden="false" customHeight="true" outlineLevel="0" collapsed="false">
      <c r="A66" s="7" t="n">
        <v>28246</v>
      </c>
      <c r="B66" s="8" t="n">
        <v>18107</v>
      </c>
      <c r="C66" s="3"/>
      <c r="D66" s="3"/>
      <c r="E66" s="3"/>
      <c r="F66" s="3"/>
      <c r="G66" s="3"/>
      <c r="H66" s="3"/>
      <c r="I66" s="3"/>
      <c r="J66" s="3"/>
      <c r="K66" s="3"/>
      <c r="L66" s="11" t="n">
        <v>43.2315</v>
      </c>
      <c r="M66" s="11" t="n">
        <v>28.7779</v>
      </c>
      <c r="N66" s="11" t="n">
        <v>73.0029</v>
      </c>
      <c r="O66" s="11" t="n">
        <v>0.7515</v>
      </c>
      <c r="P66" s="11" t="n">
        <v>50.6716</v>
      </c>
      <c r="Q66" s="11" t="n">
        <v>57.3561</v>
      </c>
      <c r="R66" s="11" t="n">
        <v>63.4349</v>
      </c>
      <c r="U66" s="21" t="n">
        <v>48.6113</v>
      </c>
    </row>
    <row r="67" customFormat="false" ht="15" hidden="false" customHeight="true" outlineLevel="0" collapsed="false">
      <c r="A67" s="7" t="n">
        <v>28277</v>
      </c>
      <c r="B67" s="8" t="n">
        <v>18192</v>
      </c>
      <c r="C67" s="3"/>
      <c r="D67" s="3"/>
      <c r="E67" s="3"/>
      <c r="F67" s="3"/>
      <c r="G67" s="3"/>
      <c r="H67" s="3"/>
      <c r="I67" s="3"/>
      <c r="J67" s="3"/>
      <c r="K67" s="3"/>
      <c r="L67" s="11" t="n">
        <v>43.6251</v>
      </c>
      <c r="M67" s="11" t="n">
        <v>29.1494</v>
      </c>
      <c r="N67" s="11" t="n">
        <v>73.272</v>
      </c>
      <c r="O67" s="11" t="n">
        <v>0.7689</v>
      </c>
      <c r="P67" s="11" t="n">
        <v>52.3507</v>
      </c>
      <c r="Q67" s="11" t="n">
        <v>56.8464</v>
      </c>
      <c r="R67" s="11" t="n">
        <v>63.7579</v>
      </c>
      <c r="U67" s="21" t="n">
        <v>50.5341</v>
      </c>
    </row>
    <row r="68" customFormat="false" ht="15" hidden="false" customHeight="true" outlineLevel="0" collapsed="false">
      <c r="A68" s="7" t="n">
        <v>28307</v>
      </c>
      <c r="B68" s="8" t="n">
        <v>18259</v>
      </c>
      <c r="C68" s="3"/>
      <c r="D68" s="3"/>
      <c r="E68" s="3"/>
      <c r="F68" s="3"/>
      <c r="G68" s="3"/>
      <c r="H68" s="3"/>
      <c r="I68" s="3"/>
      <c r="J68" s="3"/>
      <c r="K68" s="3"/>
      <c r="L68" s="11" t="n">
        <v>43.6276</v>
      </c>
      <c r="M68" s="11" t="n">
        <v>29.2042</v>
      </c>
      <c r="N68" s="11" t="n">
        <v>73.0837</v>
      </c>
      <c r="O68" s="11" t="n">
        <v>0.7837</v>
      </c>
      <c r="P68" s="11" t="n">
        <v>52.3557</v>
      </c>
      <c r="Q68" s="11" t="n">
        <v>56.6506</v>
      </c>
      <c r="R68" s="11" t="n">
        <v>63.4315</v>
      </c>
      <c r="U68" s="21" t="n">
        <v>50.9781</v>
      </c>
    </row>
    <row r="69" customFormat="false" ht="15" hidden="false" customHeight="true" outlineLevel="0" collapsed="false">
      <c r="A69" s="7" t="n">
        <v>28338</v>
      </c>
      <c r="B69" s="8" t="n">
        <v>18276</v>
      </c>
      <c r="C69" s="3"/>
      <c r="D69" s="3"/>
      <c r="E69" s="3"/>
      <c r="F69" s="3"/>
      <c r="G69" s="3"/>
      <c r="H69" s="3"/>
      <c r="I69" s="3"/>
      <c r="J69" s="3"/>
      <c r="K69" s="3"/>
      <c r="L69" s="11" t="n">
        <v>43.861</v>
      </c>
      <c r="M69" s="11" t="n">
        <v>29.4052</v>
      </c>
      <c r="N69" s="11" t="n">
        <v>73.3122</v>
      </c>
      <c r="O69" s="11" t="n">
        <v>0.7936</v>
      </c>
      <c r="P69" s="11" t="n">
        <v>51.7899</v>
      </c>
      <c r="Q69" s="11" t="n">
        <v>57.0179</v>
      </c>
      <c r="R69" s="11" t="n">
        <v>63.5797</v>
      </c>
      <c r="U69" s="21" t="n">
        <v>50.7328</v>
      </c>
    </row>
    <row r="70" customFormat="false" ht="15" hidden="false" customHeight="true" outlineLevel="0" collapsed="false">
      <c r="A70" s="7" t="n">
        <v>28369</v>
      </c>
      <c r="B70" s="8" t="n">
        <v>18334</v>
      </c>
      <c r="C70" s="3"/>
      <c r="D70" s="3"/>
      <c r="E70" s="3"/>
      <c r="F70" s="3"/>
      <c r="G70" s="3"/>
      <c r="H70" s="3"/>
      <c r="I70" s="3"/>
      <c r="J70" s="3"/>
      <c r="K70" s="3"/>
      <c r="L70" s="11" t="n">
        <v>43.8618</v>
      </c>
      <c r="M70" s="11" t="n">
        <v>29.4046</v>
      </c>
      <c r="N70" s="11" t="n">
        <v>73.3168</v>
      </c>
      <c r="O70" s="11" t="n">
        <v>0.8111</v>
      </c>
      <c r="P70" s="11" t="n">
        <v>51.7598</v>
      </c>
      <c r="Q70" s="11" t="n">
        <v>57.4244</v>
      </c>
      <c r="R70" s="11" t="n">
        <v>63.7395</v>
      </c>
      <c r="U70" s="21" t="n">
        <v>50.6763</v>
      </c>
    </row>
    <row r="71" customFormat="false" ht="15" hidden="false" customHeight="true" outlineLevel="0" collapsed="false">
      <c r="A71" s="7" t="n">
        <v>28399</v>
      </c>
      <c r="B71" s="8" t="n">
        <v>18356</v>
      </c>
      <c r="C71" s="3"/>
      <c r="D71" s="3"/>
      <c r="E71" s="3"/>
      <c r="F71" s="3"/>
      <c r="G71" s="3"/>
      <c r="H71" s="3"/>
      <c r="I71" s="3"/>
      <c r="J71" s="3"/>
      <c r="K71" s="3"/>
      <c r="L71" s="11" t="n">
        <v>43.9582</v>
      </c>
      <c r="M71" s="11" t="n">
        <v>29.4427</v>
      </c>
      <c r="N71" s="11" t="n">
        <v>73.5744</v>
      </c>
      <c r="O71" s="11" t="n">
        <v>0.8246</v>
      </c>
      <c r="P71" s="11" t="n">
        <v>50.3808</v>
      </c>
      <c r="Q71" s="11" t="n">
        <v>57.7136</v>
      </c>
      <c r="R71" s="11" t="n">
        <v>63.506</v>
      </c>
      <c r="U71" s="21" t="n">
        <v>51.0731</v>
      </c>
    </row>
    <row r="72" customFormat="false" ht="15" hidden="false" customHeight="true" outlineLevel="0" collapsed="false">
      <c r="A72" s="7" t="n">
        <v>28430</v>
      </c>
      <c r="B72" s="8" t="n">
        <v>18419</v>
      </c>
      <c r="C72" s="3"/>
      <c r="D72" s="3"/>
      <c r="E72" s="3"/>
      <c r="F72" s="3"/>
      <c r="G72" s="3"/>
      <c r="H72" s="3"/>
      <c r="I72" s="3"/>
      <c r="J72" s="3"/>
      <c r="K72" s="3"/>
      <c r="L72" s="11" t="n">
        <v>44.0755</v>
      </c>
      <c r="M72" s="11" t="n">
        <v>29.4433</v>
      </c>
      <c r="N72" s="11" t="n">
        <v>74.0547</v>
      </c>
      <c r="O72" s="11" t="n">
        <v>0.8422</v>
      </c>
      <c r="P72" s="11" t="n">
        <v>49.3842</v>
      </c>
      <c r="Q72" s="11" t="n">
        <v>58.5694</v>
      </c>
      <c r="R72" s="11" t="n">
        <v>63.748</v>
      </c>
      <c r="U72" s="21" t="n">
        <v>49.7583</v>
      </c>
    </row>
    <row r="73" customFormat="false" ht="15" hidden="false" customHeight="true" outlineLevel="0" collapsed="false">
      <c r="A73" s="7" t="n">
        <v>28460</v>
      </c>
      <c r="B73" s="8" t="n">
        <v>18531</v>
      </c>
      <c r="C73" s="3"/>
      <c r="D73" s="3"/>
      <c r="E73" s="3"/>
      <c r="F73" s="3"/>
      <c r="G73" s="3"/>
      <c r="H73" s="3"/>
      <c r="I73" s="3"/>
      <c r="J73" s="3"/>
      <c r="K73" s="3"/>
      <c r="L73" s="11" t="n">
        <v>44.5754</v>
      </c>
      <c r="M73" s="11" t="n">
        <v>29.8872</v>
      </c>
      <c r="N73" s="11" t="n">
        <v>74.4926</v>
      </c>
      <c r="O73" s="11" t="n">
        <v>0.8547</v>
      </c>
      <c r="P73" s="11" t="n">
        <v>50.8301</v>
      </c>
      <c r="Q73" s="11" t="n">
        <v>59.3664</v>
      </c>
      <c r="R73" s="11" t="n">
        <v>64.2342</v>
      </c>
      <c r="U73" s="21" t="n">
        <v>50.8861</v>
      </c>
    </row>
    <row r="74" customFormat="false" ht="15" hidden="false" customHeight="true" outlineLevel="0" collapsed="false">
      <c r="A74" s="7" t="n">
        <v>28491</v>
      </c>
      <c r="B74" s="8" t="n">
        <v>18593</v>
      </c>
      <c r="C74" s="3"/>
      <c r="D74" s="3"/>
      <c r="E74" s="3"/>
      <c r="F74" s="3"/>
      <c r="G74" s="3"/>
      <c r="H74" s="3"/>
      <c r="I74" s="3"/>
      <c r="J74" s="3"/>
      <c r="K74" s="3"/>
      <c r="L74" s="11" t="n">
        <v>43.878</v>
      </c>
      <c r="M74" s="11" t="n">
        <v>29.2109</v>
      </c>
      <c r="N74" s="11" t="n">
        <v>74.093</v>
      </c>
      <c r="O74" s="11" t="n">
        <v>0.8488</v>
      </c>
      <c r="P74" s="11" t="n">
        <v>48.2111</v>
      </c>
      <c r="Q74" s="11" t="n">
        <v>58.8668</v>
      </c>
      <c r="R74" s="11" t="n">
        <v>64.9502</v>
      </c>
      <c r="U74" s="21" t="n">
        <v>46.5411</v>
      </c>
    </row>
    <row r="75" customFormat="false" ht="15" hidden="false" customHeight="true" outlineLevel="0" collapsed="false">
      <c r="A75" s="7" t="n">
        <v>28522</v>
      </c>
      <c r="B75" s="8" t="n">
        <v>18639</v>
      </c>
      <c r="C75" s="3"/>
      <c r="D75" s="3"/>
      <c r="E75" s="3"/>
      <c r="F75" s="3"/>
      <c r="G75" s="3"/>
      <c r="H75" s="3"/>
      <c r="I75" s="3"/>
      <c r="J75" s="3"/>
      <c r="K75" s="3"/>
      <c r="L75" s="11" t="n">
        <v>44.0373</v>
      </c>
      <c r="M75" s="11" t="n">
        <v>29.4443</v>
      </c>
      <c r="N75" s="11" t="n">
        <v>73.8943</v>
      </c>
      <c r="O75" s="11" t="n">
        <v>0.8702</v>
      </c>
      <c r="P75" s="11" t="n">
        <v>49.0723</v>
      </c>
      <c r="Q75" s="11" t="n">
        <v>59.2492</v>
      </c>
      <c r="R75" s="11" t="n">
        <v>63.4606</v>
      </c>
      <c r="U75" s="21" t="n">
        <v>48.2523</v>
      </c>
    </row>
    <row r="76" customFormat="false" ht="15" hidden="false" customHeight="true" outlineLevel="0" collapsed="false">
      <c r="A76" s="7" t="n">
        <v>28550</v>
      </c>
      <c r="B76" s="8" t="n">
        <v>18699</v>
      </c>
      <c r="C76" s="3"/>
      <c r="D76" s="3"/>
      <c r="E76" s="3"/>
      <c r="F76" s="3"/>
      <c r="G76" s="3"/>
      <c r="H76" s="3"/>
      <c r="I76" s="3"/>
      <c r="J76" s="3"/>
      <c r="K76" s="3"/>
      <c r="L76" s="11" t="n">
        <v>44.8104</v>
      </c>
      <c r="M76" s="11" t="n">
        <v>30.1357</v>
      </c>
      <c r="N76" s="11" t="n">
        <v>74.5501</v>
      </c>
      <c r="O76" s="11" t="n">
        <v>0.9067</v>
      </c>
      <c r="P76" s="11" t="n">
        <v>52.1062</v>
      </c>
      <c r="Q76" s="11" t="n">
        <v>59.8615</v>
      </c>
      <c r="R76" s="11" t="n">
        <v>63.3076</v>
      </c>
      <c r="U76" s="21" t="n">
        <v>50.7801</v>
      </c>
    </row>
    <row r="77" customFormat="false" ht="15" hidden="false" customHeight="true" outlineLevel="0" collapsed="false">
      <c r="A77" s="7" t="n">
        <v>28581</v>
      </c>
      <c r="B77" s="8" t="n">
        <v>18772</v>
      </c>
      <c r="C77" s="3"/>
      <c r="D77" s="3"/>
      <c r="E77" s="3"/>
      <c r="F77" s="3"/>
      <c r="G77" s="3"/>
      <c r="H77" s="3"/>
      <c r="I77" s="3"/>
      <c r="J77" s="3"/>
      <c r="K77" s="3"/>
      <c r="L77" s="11" t="n">
        <v>45.5378</v>
      </c>
      <c r="M77" s="11" t="n">
        <v>30.7265</v>
      </c>
      <c r="N77" s="11" t="n">
        <v>75.3864</v>
      </c>
      <c r="O77" s="11" t="n">
        <v>0.9101</v>
      </c>
      <c r="P77" s="11" t="n">
        <v>54.1517</v>
      </c>
      <c r="Q77" s="11" t="n">
        <v>59.8197</v>
      </c>
      <c r="R77" s="11" t="n">
        <v>64.849</v>
      </c>
      <c r="U77" s="21" t="n">
        <v>53.0052</v>
      </c>
    </row>
    <row r="78" customFormat="false" ht="15" hidden="false" customHeight="true" outlineLevel="0" collapsed="false">
      <c r="A78" s="7" t="n">
        <v>28611</v>
      </c>
      <c r="B78" s="8" t="n">
        <v>18848</v>
      </c>
      <c r="C78" s="3"/>
      <c r="D78" s="3"/>
      <c r="E78" s="3"/>
      <c r="F78" s="3"/>
      <c r="G78" s="3"/>
      <c r="H78" s="3"/>
      <c r="I78" s="3"/>
      <c r="J78" s="3"/>
      <c r="K78" s="3"/>
      <c r="L78" s="11" t="n">
        <v>45.7604</v>
      </c>
      <c r="M78" s="11" t="n">
        <v>30.8307</v>
      </c>
      <c r="N78" s="11" t="n">
        <v>75.9266</v>
      </c>
      <c r="O78" s="11" t="n">
        <v>0.9211</v>
      </c>
      <c r="P78" s="11" t="n">
        <v>53.46</v>
      </c>
      <c r="Q78" s="11" t="n">
        <v>59.6306</v>
      </c>
      <c r="R78" s="11" t="n">
        <v>66.2933</v>
      </c>
      <c r="U78" s="21" t="n">
        <v>51.3492</v>
      </c>
    </row>
    <row r="79" customFormat="false" ht="15" hidden="false" customHeight="true" outlineLevel="0" collapsed="false">
      <c r="A79" s="7" t="n">
        <v>28642</v>
      </c>
      <c r="B79" s="8" t="n">
        <v>18919</v>
      </c>
      <c r="C79" s="3"/>
      <c r="D79" s="3"/>
      <c r="E79" s="3"/>
      <c r="F79" s="3"/>
      <c r="G79" s="3"/>
      <c r="H79" s="3"/>
      <c r="I79" s="3"/>
      <c r="J79" s="3"/>
      <c r="K79" s="3"/>
      <c r="L79" s="11" t="n">
        <v>46.1042</v>
      </c>
      <c r="M79" s="11" t="n">
        <v>31.0984</v>
      </c>
      <c r="N79" s="11" t="n">
        <v>76.3655</v>
      </c>
      <c r="O79" s="11" t="n">
        <v>0.9428</v>
      </c>
      <c r="P79" s="11" t="n">
        <v>53.8709</v>
      </c>
      <c r="Q79" s="11" t="n">
        <v>60.2573</v>
      </c>
      <c r="R79" s="11" t="n">
        <v>67.0005</v>
      </c>
      <c r="U79" s="21" t="n">
        <v>51.3612</v>
      </c>
    </row>
    <row r="80" customFormat="false" ht="15" hidden="false" customHeight="true" outlineLevel="0" collapsed="false">
      <c r="A80" s="7" t="n">
        <v>28672</v>
      </c>
      <c r="B80" s="8" t="n">
        <v>18951</v>
      </c>
      <c r="C80" s="3"/>
      <c r="D80" s="3"/>
      <c r="E80" s="3"/>
      <c r="F80" s="3"/>
      <c r="G80" s="3"/>
      <c r="H80" s="3"/>
      <c r="I80" s="3"/>
      <c r="J80" s="3"/>
      <c r="K80" s="3"/>
      <c r="L80" s="11" t="n">
        <v>46.0669</v>
      </c>
      <c r="M80" s="11" t="n">
        <v>31.2354</v>
      </c>
      <c r="N80" s="11" t="n">
        <v>75.7049</v>
      </c>
      <c r="O80" s="11" t="n">
        <v>0.9587</v>
      </c>
      <c r="P80" s="11" t="n">
        <v>54.6403</v>
      </c>
      <c r="Q80" s="11" t="n">
        <v>59.4116</v>
      </c>
      <c r="R80" s="11" t="n">
        <v>66.9067</v>
      </c>
      <c r="U80" s="21" t="n">
        <v>52.4727</v>
      </c>
    </row>
    <row r="81" customFormat="false" ht="15" hidden="false" customHeight="true" outlineLevel="0" collapsed="false">
      <c r="A81" s="7" t="n">
        <v>28703</v>
      </c>
      <c r="B81" s="8" t="n">
        <v>19006</v>
      </c>
      <c r="C81" s="3"/>
      <c r="D81" s="3"/>
      <c r="E81" s="3"/>
      <c r="F81" s="3"/>
      <c r="G81" s="3"/>
      <c r="H81" s="3"/>
      <c r="I81" s="3"/>
      <c r="J81" s="3"/>
      <c r="K81" s="3"/>
      <c r="L81" s="11" t="n">
        <v>46.3234</v>
      </c>
      <c r="M81" s="11" t="n">
        <v>31.5233</v>
      </c>
      <c r="N81" s="11" t="n">
        <v>75.7083</v>
      </c>
      <c r="O81" s="11" t="n">
        <v>0.9738</v>
      </c>
      <c r="P81" s="11" t="n">
        <v>55.2656</v>
      </c>
      <c r="Q81" s="11" t="n">
        <v>59.4397</v>
      </c>
      <c r="R81" s="11" t="n">
        <v>66.8847</v>
      </c>
      <c r="U81" s="21" t="n">
        <v>52.6164</v>
      </c>
    </row>
    <row r="82" customFormat="false" ht="15" hidden="false" customHeight="true" outlineLevel="0" collapsed="false">
      <c r="A82" s="7" t="n">
        <v>28734</v>
      </c>
      <c r="B82" s="8" t="n">
        <v>19068</v>
      </c>
      <c r="C82" s="3"/>
      <c r="D82" s="3"/>
      <c r="E82" s="3"/>
      <c r="F82" s="3"/>
      <c r="G82" s="3"/>
      <c r="H82" s="3"/>
      <c r="I82" s="3"/>
      <c r="J82" s="3"/>
      <c r="K82" s="3"/>
      <c r="L82" s="11" t="n">
        <v>46.5658</v>
      </c>
      <c r="M82" s="11" t="n">
        <v>31.712</v>
      </c>
      <c r="N82" s="11" t="n">
        <v>76.0207</v>
      </c>
      <c r="O82" s="11" t="n">
        <v>0.9899</v>
      </c>
      <c r="P82" s="11" t="n">
        <v>55.4555</v>
      </c>
      <c r="Q82" s="11" t="n">
        <v>59.2986</v>
      </c>
      <c r="R82" s="11" t="n">
        <v>67.3579</v>
      </c>
      <c r="U82" s="21" t="n">
        <v>52.3223</v>
      </c>
    </row>
    <row r="83" customFormat="false" ht="15" hidden="false" customHeight="true" outlineLevel="0" collapsed="false">
      <c r="A83" s="7" t="n">
        <v>28764</v>
      </c>
      <c r="B83" s="8" t="n">
        <v>19142</v>
      </c>
      <c r="C83" s="3"/>
      <c r="D83" s="3"/>
      <c r="E83" s="3"/>
      <c r="F83" s="3"/>
      <c r="G83" s="3"/>
      <c r="H83" s="3"/>
      <c r="I83" s="3"/>
      <c r="J83" s="3"/>
      <c r="K83" s="3"/>
      <c r="L83" s="11" t="n">
        <v>46.8862</v>
      </c>
      <c r="M83" s="11" t="n">
        <v>32.069</v>
      </c>
      <c r="N83" s="11" t="n">
        <v>76.0418</v>
      </c>
      <c r="O83" s="11" t="n">
        <v>1.0049</v>
      </c>
      <c r="P83" s="11" t="n">
        <v>56.1625</v>
      </c>
      <c r="Q83" s="11" t="n">
        <v>59.5675</v>
      </c>
      <c r="R83" s="11" t="n">
        <v>67.188</v>
      </c>
      <c r="U83" s="21" t="n">
        <v>53.1645</v>
      </c>
    </row>
    <row r="84" customFormat="false" ht="15" hidden="false" customHeight="true" outlineLevel="0" collapsed="false">
      <c r="A84" s="7" t="n">
        <v>28795</v>
      </c>
      <c r="B84" s="8" t="n">
        <v>19257</v>
      </c>
      <c r="C84" s="3"/>
      <c r="D84" s="3"/>
      <c r="E84" s="3"/>
      <c r="F84" s="3"/>
      <c r="G84" s="3"/>
      <c r="H84" s="3"/>
      <c r="I84" s="3"/>
      <c r="J84" s="3"/>
      <c r="K84" s="3"/>
      <c r="L84" s="11" t="n">
        <v>47.3315</v>
      </c>
      <c r="M84" s="11" t="n">
        <v>32.4172</v>
      </c>
      <c r="N84" s="11" t="n">
        <v>76.6095</v>
      </c>
      <c r="O84" s="11" t="n">
        <v>1.0281</v>
      </c>
      <c r="P84" s="11" t="n">
        <v>57.2153</v>
      </c>
      <c r="Q84" s="11" t="n">
        <v>59.9794</v>
      </c>
      <c r="R84" s="11" t="n">
        <v>67.815</v>
      </c>
      <c r="U84" s="21" t="n">
        <v>54.6915</v>
      </c>
    </row>
    <row r="85" customFormat="false" ht="15" hidden="false" customHeight="true" outlineLevel="0" collapsed="false">
      <c r="A85" s="7" t="n">
        <v>28825</v>
      </c>
      <c r="B85" s="8" t="n">
        <v>19334</v>
      </c>
      <c r="C85" s="3"/>
      <c r="D85" s="3"/>
      <c r="E85" s="3"/>
      <c r="F85" s="3"/>
      <c r="G85" s="3"/>
      <c r="H85" s="3"/>
      <c r="I85" s="3"/>
      <c r="J85" s="3"/>
      <c r="K85" s="3"/>
      <c r="L85" s="11" t="n">
        <v>47.6629</v>
      </c>
      <c r="M85" s="11" t="n">
        <v>32.746</v>
      </c>
      <c r="N85" s="11" t="n">
        <v>76.7829</v>
      </c>
      <c r="O85" s="11" t="n">
        <v>1.0491</v>
      </c>
      <c r="P85" s="11" t="n">
        <v>57.2578</v>
      </c>
      <c r="Q85" s="11" t="n">
        <v>59.8583</v>
      </c>
      <c r="R85" s="11" t="n">
        <v>68.0798</v>
      </c>
      <c r="U85" s="21" t="n">
        <v>54.1136</v>
      </c>
    </row>
    <row r="86" customFormat="false" ht="15" hidden="false" customHeight="true" outlineLevel="0" collapsed="false">
      <c r="A86" s="7" t="n">
        <v>28856</v>
      </c>
      <c r="B86" s="8" t="n">
        <v>19388</v>
      </c>
      <c r="C86" s="3"/>
      <c r="D86" s="3"/>
      <c r="E86" s="3"/>
      <c r="F86" s="3"/>
      <c r="G86" s="3"/>
      <c r="H86" s="3"/>
      <c r="I86" s="3"/>
      <c r="J86" s="3"/>
      <c r="K86" s="3"/>
      <c r="L86" s="11" t="n">
        <v>47.3218</v>
      </c>
      <c r="M86" s="11" t="n">
        <v>32.5648</v>
      </c>
      <c r="N86" s="11" t="n">
        <v>76.0475</v>
      </c>
      <c r="O86" s="11" t="n">
        <v>1.0624</v>
      </c>
      <c r="P86" s="11" t="n">
        <v>58.0569</v>
      </c>
      <c r="Q86" s="11" t="n">
        <v>59.116</v>
      </c>
      <c r="R86" s="11" t="n">
        <v>67.8164</v>
      </c>
      <c r="U86" s="21" t="n">
        <v>54.8375</v>
      </c>
    </row>
    <row r="87" customFormat="false" ht="15" hidden="false" customHeight="true" outlineLevel="0" collapsed="false">
      <c r="A87" s="7" t="n">
        <v>28887</v>
      </c>
      <c r="B87" s="8" t="n">
        <v>19409</v>
      </c>
      <c r="C87" s="3"/>
      <c r="D87" s="3"/>
      <c r="E87" s="3"/>
      <c r="F87" s="3"/>
      <c r="G87" s="3"/>
      <c r="H87" s="3"/>
      <c r="I87" s="3"/>
      <c r="J87" s="3"/>
      <c r="K87" s="3"/>
      <c r="L87" s="11" t="n">
        <v>47.4565</v>
      </c>
      <c r="M87" s="11" t="n">
        <v>32.7818</v>
      </c>
      <c r="N87" s="11" t="n">
        <v>75.8257</v>
      </c>
      <c r="O87" s="11" t="n">
        <v>1.0889</v>
      </c>
      <c r="P87" s="11" t="n">
        <v>57.4915</v>
      </c>
      <c r="Q87" s="11" t="n">
        <v>58.5373</v>
      </c>
      <c r="R87" s="11" t="n">
        <v>68.0331</v>
      </c>
      <c r="U87" s="21" t="n">
        <v>53.0831</v>
      </c>
    </row>
    <row r="88" customFormat="false" ht="15" hidden="false" customHeight="true" outlineLevel="0" collapsed="false">
      <c r="A88" s="7" t="n">
        <v>28915</v>
      </c>
      <c r="B88" s="8" t="n">
        <v>19453</v>
      </c>
      <c r="C88" s="3"/>
      <c r="D88" s="3"/>
      <c r="E88" s="3"/>
      <c r="F88" s="3"/>
      <c r="G88" s="3"/>
      <c r="H88" s="3"/>
      <c r="I88" s="3"/>
      <c r="J88" s="3"/>
      <c r="K88" s="3"/>
      <c r="L88" s="11" t="n">
        <v>47.6915</v>
      </c>
      <c r="M88" s="11" t="n">
        <v>32.8939</v>
      </c>
      <c r="N88" s="11" t="n">
        <v>76.382</v>
      </c>
      <c r="O88" s="11" t="n">
        <v>1.1049</v>
      </c>
      <c r="P88" s="11" t="n">
        <v>57.336</v>
      </c>
      <c r="Q88" s="11" t="n">
        <v>58.9526</v>
      </c>
      <c r="R88" s="11" t="n">
        <v>68.2718</v>
      </c>
      <c r="U88" s="21" t="n">
        <v>52.8273</v>
      </c>
    </row>
    <row r="89" customFormat="false" ht="15" hidden="false" customHeight="true" outlineLevel="0" collapsed="false">
      <c r="A89" s="7" t="n">
        <v>28946</v>
      </c>
      <c r="B89" s="8" t="n">
        <v>19450</v>
      </c>
      <c r="C89" s="3"/>
      <c r="D89" s="3"/>
      <c r="E89" s="3"/>
      <c r="F89" s="3"/>
      <c r="G89" s="3"/>
      <c r="H89" s="3"/>
      <c r="I89" s="3"/>
      <c r="J89" s="3"/>
      <c r="K89" s="3"/>
      <c r="L89" s="11" t="n">
        <v>46.8799</v>
      </c>
      <c r="M89" s="11" t="n">
        <v>32.0163</v>
      </c>
      <c r="N89" s="11" t="n">
        <v>76.203</v>
      </c>
      <c r="O89" s="11" t="n">
        <v>1.084</v>
      </c>
      <c r="P89" s="11" t="n">
        <v>53.1348</v>
      </c>
      <c r="Q89" s="11" t="n">
        <v>59.1241</v>
      </c>
      <c r="R89" s="11" t="n">
        <v>68.4297</v>
      </c>
      <c r="U89" s="21" t="n">
        <v>47.0585</v>
      </c>
    </row>
    <row r="90" customFormat="false" ht="15" hidden="false" customHeight="true" outlineLevel="0" collapsed="false">
      <c r="A90" s="7" t="n">
        <v>28976</v>
      </c>
      <c r="B90" s="8" t="n">
        <v>19509</v>
      </c>
      <c r="C90" s="3"/>
      <c r="D90" s="3"/>
      <c r="E90" s="3"/>
      <c r="F90" s="3"/>
      <c r="G90" s="3"/>
      <c r="H90" s="3"/>
      <c r="I90" s="3"/>
      <c r="J90" s="3"/>
      <c r="K90" s="3"/>
      <c r="L90" s="11" t="n">
        <v>47.5493</v>
      </c>
      <c r="M90" s="11" t="n">
        <v>32.7628</v>
      </c>
      <c r="N90" s="11" t="n">
        <v>76.2821</v>
      </c>
      <c r="O90" s="11" t="n">
        <v>1.1168</v>
      </c>
      <c r="P90" s="11" t="n">
        <v>56.1024</v>
      </c>
      <c r="Q90" s="11" t="n">
        <v>59.4934</v>
      </c>
      <c r="R90" s="11" t="n">
        <v>68.1621</v>
      </c>
      <c r="U90" s="21" t="n">
        <v>50.9058</v>
      </c>
    </row>
    <row r="91" customFormat="false" ht="15" hidden="false" customHeight="true" outlineLevel="0" collapsed="false">
      <c r="A91" s="7" t="n">
        <v>29007</v>
      </c>
      <c r="B91" s="8" t="n">
        <v>19553</v>
      </c>
      <c r="C91" s="3"/>
      <c r="D91" s="3"/>
      <c r="E91" s="3"/>
      <c r="F91" s="3"/>
      <c r="G91" s="3"/>
      <c r="H91" s="3"/>
      <c r="I91" s="3"/>
      <c r="J91" s="3"/>
      <c r="K91" s="3"/>
      <c r="L91" s="11" t="n">
        <v>47.6094</v>
      </c>
      <c r="M91" s="11" t="n">
        <v>32.893</v>
      </c>
      <c r="N91" s="11" t="n">
        <v>76.0724</v>
      </c>
      <c r="O91" s="11" t="n">
        <v>1.1507</v>
      </c>
      <c r="P91" s="11" t="n">
        <v>54.978</v>
      </c>
      <c r="Q91" s="11" t="n">
        <v>59.7361</v>
      </c>
      <c r="R91" s="11" t="n">
        <v>67.5994</v>
      </c>
      <c r="U91" s="21" t="n">
        <v>48.7534</v>
      </c>
    </row>
    <row r="92" customFormat="false" ht="15" hidden="false" customHeight="true" outlineLevel="0" collapsed="false">
      <c r="A92" s="7" t="n">
        <v>29037</v>
      </c>
      <c r="B92" s="8" t="n">
        <v>19531</v>
      </c>
      <c r="C92" s="3"/>
      <c r="D92" s="3"/>
      <c r="E92" s="3"/>
      <c r="F92" s="3"/>
      <c r="G92" s="3"/>
      <c r="H92" s="3"/>
      <c r="I92" s="3"/>
      <c r="J92" s="3"/>
      <c r="K92" s="3"/>
      <c r="L92" s="11" t="n">
        <v>47.6382</v>
      </c>
      <c r="M92" s="11" t="n">
        <v>32.7903</v>
      </c>
      <c r="N92" s="11" t="n">
        <v>76.5446</v>
      </c>
      <c r="O92" s="11" t="n">
        <v>1.1682</v>
      </c>
      <c r="P92" s="11" t="n">
        <v>54.2431</v>
      </c>
      <c r="Q92" s="11" t="n">
        <v>59.0627</v>
      </c>
      <c r="R92" s="11" t="n">
        <v>68.062</v>
      </c>
      <c r="U92" s="21" t="n">
        <v>46.8598</v>
      </c>
    </row>
    <row r="93" customFormat="false" ht="15" hidden="false" customHeight="true" outlineLevel="0" collapsed="false">
      <c r="A93" s="7" t="n">
        <v>29068</v>
      </c>
      <c r="B93" s="8" t="n">
        <v>19406</v>
      </c>
      <c r="C93" s="3"/>
      <c r="D93" s="3"/>
      <c r="E93" s="3"/>
      <c r="F93" s="3"/>
      <c r="G93" s="3"/>
      <c r="H93" s="3"/>
      <c r="I93" s="3"/>
      <c r="J93" s="3"/>
      <c r="K93" s="3"/>
      <c r="L93" s="11" t="n">
        <v>47.0091</v>
      </c>
      <c r="M93" s="11" t="n">
        <v>32.1992</v>
      </c>
      <c r="N93" s="11" t="n">
        <v>76.0813</v>
      </c>
      <c r="O93" s="11" t="n">
        <v>1.1879</v>
      </c>
      <c r="P93" s="11" t="n">
        <v>51.4369</v>
      </c>
      <c r="Q93" s="11" t="n">
        <v>58.9123</v>
      </c>
      <c r="R93" s="11" t="n">
        <v>67.7762</v>
      </c>
      <c r="U93" s="21" t="n">
        <v>42.0312</v>
      </c>
    </row>
    <row r="94" customFormat="false" ht="15" hidden="false" customHeight="true" outlineLevel="0" collapsed="false">
      <c r="A94" s="7" t="n">
        <v>29099</v>
      </c>
      <c r="B94" s="8" t="n">
        <v>19442</v>
      </c>
      <c r="C94" s="3"/>
      <c r="D94" s="3"/>
      <c r="E94" s="3"/>
      <c r="F94" s="3"/>
      <c r="G94" s="3"/>
      <c r="H94" s="3"/>
      <c r="I94" s="3"/>
      <c r="J94" s="3"/>
      <c r="K94" s="3"/>
      <c r="L94" s="11" t="n">
        <v>47.0605</v>
      </c>
      <c r="M94" s="11" t="n">
        <v>32.5255</v>
      </c>
      <c r="N94" s="11" t="n">
        <v>75.1608</v>
      </c>
      <c r="O94" s="11" t="n">
        <v>1.2025</v>
      </c>
      <c r="P94" s="11" t="n">
        <v>53.3544</v>
      </c>
      <c r="Q94" s="11" t="n">
        <v>58.1109</v>
      </c>
      <c r="R94" s="11" t="n">
        <v>66.2267</v>
      </c>
      <c r="U94" s="21" t="n">
        <v>45.2324</v>
      </c>
    </row>
    <row r="95" customFormat="false" ht="15" hidden="false" customHeight="true" outlineLevel="0" collapsed="false">
      <c r="A95" s="7" t="n">
        <v>29129</v>
      </c>
      <c r="B95" s="8" t="n">
        <v>19390</v>
      </c>
      <c r="C95" s="3"/>
      <c r="D95" s="3"/>
      <c r="E95" s="3"/>
      <c r="F95" s="3"/>
      <c r="G95" s="3"/>
      <c r="H95" s="3"/>
      <c r="I95" s="3"/>
      <c r="J95" s="3"/>
      <c r="K95" s="3"/>
      <c r="L95" s="11" t="n">
        <v>47.3272</v>
      </c>
      <c r="M95" s="11" t="n">
        <v>32.603</v>
      </c>
      <c r="N95" s="11" t="n">
        <v>75.9557</v>
      </c>
      <c r="O95" s="11" t="n">
        <v>1.238</v>
      </c>
      <c r="P95" s="11" t="n">
        <v>53.2009</v>
      </c>
      <c r="Q95" s="11" t="n">
        <v>59.156</v>
      </c>
      <c r="R95" s="11" t="n">
        <v>67.1316</v>
      </c>
      <c r="U95" s="21" t="n">
        <v>43.7174</v>
      </c>
    </row>
    <row r="96" customFormat="false" ht="15" hidden="false" customHeight="true" outlineLevel="0" collapsed="false">
      <c r="A96" s="7" t="n">
        <v>29160</v>
      </c>
      <c r="B96" s="8" t="n">
        <v>19299</v>
      </c>
      <c r="C96" s="3"/>
      <c r="D96" s="3"/>
      <c r="E96" s="3"/>
      <c r="F96" s="3"/>
      <c r="G96" s="3"/>
      <c r="H96" s="3"/>
      <c r="I96" s="3"/>
      <c r="J96" s="3"/>
      <c r="K96" s="3"/>
      <c r="L96" s="11" t="n">
        <v>47.1535</v>
      </c>
      <c r="M96" s="11" t="n">
        <v>32.4364</v>
      </c>
      <c r="N96" s="11" t="n">
        <v>75.8389</v>
      </c>
      <c r="O96" s="11" t="n">
        <v>1.2742</v>
      </c>
      <c r="P96" s="11" t="n">
        <v>51.5837</v>
      </c>
      <c r="Q96" s="11" t="n">
        <v>59.1598</v>
      </c>
      <c r="R96" s="11" t="n">
        <v>67.3904</v>
      </c>
      <c r="U96" s="21" t="n">
        <v>41.047</v>
      </c>
    </row>
    <row r="97" customFormat="false" ht="15" hidden="false" customHeight="true" outlineLevel="0" collapsed="false">
      <c r="A97" s="7" t="n">
        <v>29190</v>
      </c>
      <c r="B97" s="8" t="n">
        <v>19301</v>
      </c>
      <c r="C97" s="3"/>
      <c r="D97" s="3"/>
      <c r="E97" s="3"/>
      <c r="F97" s="3"/>
      <c r="G97" s="3"/>
      <c r="H97" s="3"/>
      <c r="I97" s="3"/>
      <c r="J97" s="3"/>
      <c r="K97" s="3"/>
      <c r="L97" s="11" t="n">
        <v>47.305</v>
      </c>
      <c r="M97" s="11" t="n">
        <v>32.5596</v>
      </c>
      <c r="N97" s="11" t="n">
        <v>76.0171</v>
      </c>
      <c r="O97" s="11" t="n">
        <v>1.3066</v>
      </c>
      <c r="P97" s="11" t="n">
        <v>51.5792</v>
      </c>
      <c r="Q97" s="11" t="n">
        <v>59.3653</v>
      </c>
      <c r="R97" s="11" t="n">
        <v>67.1798</v>
      </c>
      <c r="U97" s="21" t="n">
        <v>40.7235</v>
      </c>
    </row>
    <row r="98" customFormat="false" ht="15" hidden="false" customHeight="true" outlineLevel="0" collapsed="false">
      <c r="A98" s="7" t="n">
        <v>29221</v>
      </c>
      <c r="B98" s="8" t="n">
        <v>19282</v>
      </c>
      <c r="C98" s="3"/>
      <c r="D98" s="3"/>
      <c r="E98" s="3"/>
      <c r="F98" s="3"/>
      <c r="G98" s="3"/>
      <c r="H98" s="3"/>
      <c r="I98" s="3"/>
      <c r="J98" s="3"/>
      <c r="K98" s="3"/>
      <c r="L98" s="11" t="n">
        <v>47.5493</v>
      </c>
      <c r="M98" s="11" t="n">
        <v>32.7288</v>
      </c>
      <c r="N98" s="11" t="n">
        <v>76.4056</v>
      </c>
      <c r="O98" s="11" t="n">
        <v>1.3406</v>
      </c>
      <c r="P98" s="11" t="n">
        <v>49.9321</v>
      </c>
      <c r="Q98" s="11" t="n">
        <v>59.7935</v>
      </c>
      <c r="R98" s="11" t="n">
        <v>67.0292</v>
      </c>
      <c r="U98" s="21" t="n">
        <v>38.0528</v>
      </c>
    </row>
    <row r="99" customFormat="false" ht="15" hidden="false" customHeight="true" outlineLevel="0" collapsed="false">
      <c r="A99" s="7" t="n">
        <v>29252</v>
      </c>
      <c r="B99" s="8" t="n">
        <v>19219</v>
      </c>
      <c r="C99" s="3"/>
      <c r="D99" s="3"/>
      <c r="E99" s="3"/>
      <c r="F99" s="3"/>
      <c r="G99" s="3"/>
      <c r="H99" s="3"/>
      <c r="I99" s="3"/>
      <c r="J99" s="3"/>
      <c r="K99" s="3"/>
      <c r="L99" s="11" t="n">
        <v>47.4753</v>
      </c>
      <c r="M99" s="11" t="n">
        <v>32.7291</v>
      </c>
      <c r="N99" s="11" t="n">
        <v>76.1101</v>
      </c>
      <c r="O99" s="11" t="n">
        <v>1.3645</v>
      </c>
      <c r="P99" s="11" t="n">
        <v>51.74</v>
      </c>
      <c r="Q99" s="11" t="n">
        <v>60.2768</v>
      </c>
      <c r="R99" s="11" t="n">
        <v>66.4161</v>
      </c>
      <c r="U99" s="21" t="n">
        <v>40.0284</v>
      </c>
    </row>
    <row r="100" customFormat="false" ht="15" hidden="false" customHeight="true" outlineLevel="0" collapsed="false">
      <c r="A100" s="7" t="n">
        <v>29281</v>
      </c>
      <c r="B100" s="8" t="n">
        <v>19217</v>
      </c>
      <c r="C100" s="3"/>
      <c r="D100" s="3"/>
      <c r="E100" s="3"/>
      <c r="F100" s="3"/>
      <c r="G100" s="3"/>
      <c r="H100" s="3"/>
      <c r="I100" s="3"/>
      <c r="J100" s="3"/>
      <c r="K100" s="3"/>
      <c r="L100" s="11" t="n">
        <v>47.0886</v>
      </c>
      <c r="M100" s="11" t="n">
        <v>32.4807</v>
      </c>
      <c r="N100" s="11" t="n">
        <v>75.4272</v>
      </c>
      <c r="O100" s="11" t="n">
        <v>1.379</v>
      </c>
      <c r="P100" s="11" t="n">
        <v>50.3057</v>
      </c>
      <c r="Q100" s="11" t="n">
        <v>59.7078</v>
      </c>
      <c r="R100" s="11" t="n">
        <v>65.6443</v>
      </c>
      <c r="U100" s="21" t="n">
        <v>37.9826</v>
      </c>
    </row>
    <row r="101" customFormat="false" ht="15" hidden="false" customHeight="true" outlineLevel="0" collapsed="false">
      <c r="A101" s="7" t="n">
        <v>29312</v>
      </c>
      <c r="B101" s="8" t="n">
        <v>18973</v>
      </c>
      <c r="C101" s="3"/>
      <c r="D101" s="3"/>
      <c r="E101" s="3"/>
      <c r="F101" s="3"/>
      <c r="G101" s="3"/>
      <c r="H101" s="3"/>
      <c r="I101" s="3"/>
      <c r="J101" s="3"/>
      <c r="K101" s="3"/>
      <c r="L101" s="11" t="n">
        <v>46.1007</v>
      </c>
      <c r="M101" s="11" t="n">
        <v>31.6292</v>
      </c>
      <c r="N101" s="11" t="n">
        <v>74.4277</v>
      </c>
      <c r="O101" s="11" t="n">
        <v>1.3972</v>
      </c>
      <c r="P101" s="11" t="n">
        <v>47.8771</v>
      </c>
      <c r="Q101" s="11" t="n">
        <v>59.6368</v>
      </c>
      <c r="R101" s="11" t="n">
        <v>65.1723</v>
      </c>
      <c r="U101" s="21" t="n">
        <v>34.5498</v>
      </c>
    </row>
    <row r="102" customFormat="false" ht="15" hidden="false" customHeight="true" outlineLevel="0" collapsed="false">
      <c r="A102" s="7" t="n">
        <v>29342</v>
      </c>
      <c r="B102" s="8" t="n">
        <v>18726</v>
      </c>
      <c r="C102" s="3"/>
      <c r="D102" s="3"/>
      <c r="E102" s="3"/>
      <c r="F102" s="3"/>
      <c r="G102" s="3"/>
      <c r="H102" s="3"/>
      <c r="I102" s="3"/>
      <c r="J102" s="3"/>
      <c r="K102" s="3"/>
      <c r="L102" s="11" t="n">
        <v>44.6651</v>
      </c>
      <c r="M102" s="11" t="n">
        <v>30.4254</v>
      </c>
      <c r="N102" s="11" t="n">
        <v>72.8602</v>
      </c>
      <c r="O102" s="11" t="n">
        <v>1.4039</v>
      </c>
      <c r="P102" s="11" t="n">
        <v>45.3644</v>
      </c>
      <c r="Q102" s="11" t="n">
        <v>60.243</v>
      </c>
      <c r="R102" s="11" t="n">
        <v>62.9037</v>
      </c>
      <c r="U102" s="21" t="n">
        <v>30.9529</v>
      </c>
    </row>
    <row r="103" customFormat="false" ht="15" hidden="false" customHeight="true" outlineLevel="0" collapsed="false">
      <c r="A103" s="7" t="n">
        <v>29373</v>
      </c>
      <c r="B103" s="8" t="n">
        <v>18490</v>
      </c>
      <c r="C103" s="3"/>
      <c r="D103" s="3"/>
      <c r="E103" s="3"/>
      <c r="F103" s="3"/>
      <c r="G103" s="3"/>
      <c r="H103" s="3"/>
      <c r="I103" s="3"/>
      <c r="J103" s="3"/>
      <c r="K103" s="3"/>
      <c r="L103" s="11" t="n">
        <v>43.9365</v>
      </c>
      <c r="M103" s="11" t="n">
        <v>29.8664</v>
      </c>
      <c r="N103" s="11" t="n">
        <v>71.8858</v>
      </c>
      <c r="O103" s="11" t="n">
        <v>1.3997</v>
      </c>
      <c r="P103" s="11" t="n">
        <v>45.4981</v>
      </c>
      <c r="Q103" s="11" t="n">
        <v>60.2052</v>
      </c>
      <c r="R103" s="11" t="n">
        <v>61.3782</v>
      </c>
      <c r="U103" s="21" t="n">
        <v>31.0539</v>
      </c>
    </row>
    <row r="104" customFormat="false" ht="15" hidden="false" customHeight="true" outlineLevel="0" collapsed="false">
      <c r="A104" s="7" t="n">
        <v>29403</v>
      </c>
      <c r="B104" s="8" t="n">
        <v>18276</v>
      </c>
      <c r="C104" s="3"/>
      <c r="D104" s="3"/>
      <c r="E104" s="3"/>
      <c r="F104" s="3"/>
      <c r="G104" s="3"/>
      <c r="H104" s="3"/>
      <c r="I104" s="3"/>
      <c r="J104" s="3"/>
      <c r="K104" s="3"/>
      <c r="L104" s="11" t="n">
        <v>43.4461</v>
      </c>
      <c r="M104" s="11" t="n">
        <v>29.5385</v>
      </c>
      <c r="N104" s="11" t="n">
        <v>71.0644</v>
      </c>
      <c r="O104" s="11" t="n">
        <v>1.4053</v>
      </c>
      <c r="P104" s="11" t="n">
        <v>45.5866</v>
      </c>
      <c r="Q104" s="11" t="n">
        <v>60.0716</v>
      </c>
      <c r="R104" s="11" t="n">
        <v>60.0862</v>
      </c>
      <c r="U104" s="21" t="n">
        <v>31.1364</v>
      </c>
    </row>
    <row r="105" customFormat="false" ht="15" hidden="false" customHeight="true" outlineLevel="0" collapsed="false">
      <c r="A105" s="7" t="n">
        <v>29434</v>
      </c>
      <c r="B105" s="8" t="n">
        <v>18414</v>
      </c>
      <c r="C105" s="3"/>
      <c r="D105" s="3"/>
      <c r="E105" s="3"/>
      <c r="F105" s="3"/>
      <c r="G105" s="3"/>
      <c r="H105" s="3"/>
      <c r="I105" s="3"/>
      <c r="J105" s="3"/>
      <c r="K105" s="3"/>
      <c r="L105" s="11" t="n">
        <v>43.7616</v>
      </c>
      <c r="M105" s="11" t="n">
        <v>29.7037</v>
      </c>
      <c r="N105" s="11" t="n">
        <v>71.7486</v>
      </c>
      <c r="O105" s="11" t="n">
        <v>1.4205</v>
      </c>
      <c r="P105" s="11" t="n">
        <v>45.4743</v>
      </c>
      <c r="Q105" s="11" t="n">
        <v>60.0703</v>
      </c>
      <c r="R105" s="11" t="n">
        <v>61.5962</v>
      </c>
      <c r="U105" s="21" t="n">
        <v>30.899</v>
      </c>
    </row>
    <row r="106" customFormat="false" ht="15" hidden="false" customHeight="true" outlineLevel="0" collapsed="false">
      <c r="A106" s="7" t="n">
        <v>29465</v>
      </c>
      <c r="B106" s="8" t="n">
        <v>18445</v>
      </c>
      <c r="C106" s="3"/>
      <c r="D106" s="3"/>
      <c r="E106" s="3"/>
      <c r="F106" s="3"/>
      <c r="G106" s="3"/>
      <c r="H106" s="3"/>
      <c r="I106" s="3"/>
      <c r="J106" s="3"/>
      <c r="K106" s="3"/>
      <c r="L106" s="11" t="n">
        <v>44.5154</v>
      </c>
      <c r="M106" s="11" t="n">
        <v>30.3083</v>
      </c>
      <c r="N106" s="11" t="n">
        <v>72.6661</v>
      </c>
      <c r="O106" s="11" t="n">
        <v>1.4285</v>
      </c>
      <c r="P106" s="11" t="n">
        <v>47.5182</v>
      </c>
      <c r="Q106" s="11" t="n">
        <v>60.0962</v>
      </c>
      <c r="R106" s="11" t="n">
        <v>62.8943</v>
      </c>
      <c r="U106" s="21" t="n">
        <v>34.0104</v>
      </c>
    </row>
    <row r="107" customFormat="false" ht="15" hidden="false" customHeight="true" outlineLevel="0" collapsed="false">
      <c r="A107" s="7" t="n">
        <v>29495</v>
      </c>
      <c r="B107" s="8" t="n">
        <v>18506</v>
      </c>
      <c r="C107" s="3"/>
      <c r="D107" s="3"/>
      <c r="E107" s="3"/>
      <c r="F107" s="3"/>
      <c r="G107" s="3"/>
      <c r="H107" s="3"/>
      <c r="I107" s="3"/>
      <c r="J107" s="3"/>
      <c r="K107" s="3"/>
      <c r="L107" s="11" t="n">
        <v>45.3594</v>
      </c>
      <c r="M107" s="11" t="n">
        <v>31.0892</v>
      </c>
      <c r="N107" s="11" t="n">
        <v>73.3378</v>
      </c>
      <c r="O107" s="11" t="n">
        <v>1.4568</v>
      </c>
      <c r="P107" s="11" t="n">
        <v>49.0415</v>
      </c>
      <c r="Q107" s="11" t="n">
        <v>60.1376</v>
      </c>
      <c r="R107" s="11" t="n">
        <v>63.5931</v>
      </c>
      <c r="U107" s="21" t="n">
        <v>35.72</v>
      </c>
    </row>
    <row r="108" customFormat="false" ht="15" hidden="false" customHeight="true" outlineLevel="0" collapsed="false">
      <c r="A108" s="7" t="n">
        <v>29526</v>
      </c>
      <c r="B108" s="8" t="n">
        <v>18601</v>
      </c>
      <c r="C108" s="3"/>
      <c r="D108" s="3"/>
      <c r="E108" s="3"/>
      <c r="F108" s="3"/>
      <c r="G108" s="3"/>
      <c r="H108" s="3"/>
      <c r="I108" s="3"/>
      <c r="J108" s="3"/>
      <c r="K108" s="3"/>
      <c r="L108" s="11" t="n">
        <v>46.1823</v>
      </c>
      <c r="M108" s="11" t="n">
        <v>31.8643</v>
      </c>
      <c r="N108" s="11" t="n">
        <v>73.9461</v>
      </c>
      <c r="O108" s="11" t="n">
        <v>1.4818</v>
      </c>
      <c r="P108" s="11" t="n">
        <v>50.3512</v>
      </c>
      <c r="Q108" s="11" t="n">
        <v>59.7813</v>
      </c>
      <c r="R108" s="11" t="n">
        <v>64.7289</v>
      </c>
      <c r="U108" s="21" t="n">
        <v>37.3211</v>
      </c>
    </row>
    <row r="109" customFormat="false" ht="15" hidden="false" customHeight="true" outlineLevel="0" collapsed="false">
      <c r="A109" s="7" t="n">
        <v>29556</v>
      </c>
      <c r="B109" s="8" t="n">
        <v>18640</v>
      </c>
      <c r="C109" s="3"/>
      <c r="D109" s="3"/>
      <c r="E109" s="3"/>
      <c r="F109" s="3"/>
      <c r="G109" s="3"/>
      <c r="H109" s="3"/>
      <c r="I109" s="3"/>
      <c r="J109" s="3"/>
      <c r="K109" s="3"/>
      <c r="L109" s="11" t="n">
        <v>46.3588</v>
      </c>
      <c r="M109" s="11" t="n">
        <v>31.8513</v>
      </c>
      <c r="N109" s="11" t="n">
        <v>74.6895</v>
      </c>
      <c r="O109" s="11" t="n">
        <v>1.5148</v>
      </c>
      <c r="P109" s="11" t="n">
        <v>49.1308</v>
      </c>
      <c r="Q109" s="11" t="n">
        <v>60.6417</v>
      </c>
      <c r="R109" s="11" t="n">
        <v>65.956</v>
      </c>
      <c r="U109" s="21" t="n">
        <v>35.4571</v>
      </c>
    </row>
    <row r="110" customFormat="false" ht="15" hidden="false" customHeight="true" outlineLevel="0" collapsed="false">
      <c r="A110" s="7" t="n">
        <v>29587</v>
      </c>
      <c r="B110" s="8" t="n">
        <v>18639</v>
      </c>
      <c r="C110" s="3"/>
      <c r="D110" s="3"/>
      <c r="E110" s="3"/>
      <c r="F110" s="3"/>
      <c r="G110" s="3"/>
      <c r="H110" s="3"/>
      <c r="I110" s="3"/>
      <c r="J110" s="3"/>
      <c r="K110" s="3"/>
      <c r="L110" s="11" t="n">
        <v>46.1616</v>
      </c>
      <c r="M110" s="11" t="n">
        <v>31.6329</v>
      </c>
      <c r="N110" s="11" t="n">
        <v>74.6552</v>
      </c>
      <c r="O110" s="11" t="n">
        <v>1.534</v>
      </c>
      <c r="P110" s="11" t="n">
        <v>47.7929</v>
      </c>
      <c r="Q110" s="11" t="n">
        <v>60.4299</v>
      </c>
      <c r="R110" s="11" t="n">
        <v>65.7469</v>
      </c>
      <c r="U110" s="21" t="n">
        <v>34.0368</v>
      </c>
    </row>
    <row r="111" customFormat="false" ht="15" hidden="false" customHeight="true" outlineLevel="0" collapsed="false">
      <c r="A111" s="7" t="n">
        <v>29618</v>
      </c>
      <c r="B111" s="8" t="n">
        <v>18613</v>
      </c>
      <c r="C111" s="3"/>
      <c r="D111" s="3"/>
      <c r="E111" s="3"/>
      <c r="F111" s="3"/>
      <c r="G111" s="3"/>
      <c r="H111" s="3"/>
      <c r="I111" s="3"/>
      <c r="J111" s="3"/>
      <c r="K111" s="3"/>
      <c r="L111" s="11" t="n">
        <v>45.9281</v>
      </c>
      <c r="M111" s="11" t="n">
        <v>31.4397</v>
      </c>
      <c r="N111" s="11" t="n">
        <v>74.3909</v>
      </c>
      <c r="O111" s="11" t="n">
        <v>1.5354</v>
      </c>
      <c r="P111" s="11" t="n">
        <v>47.1981</v>
      </c>
      <c r="Q111" s="11" t="n">
        <v>60.7553</v>
      </c>
      <c r="R111" s="11" t="n">
        <v>64.9896</v>
      </c>
      <c r="U111" s="21" t="n">
        <v>33.6026</v>
      </c>
    </row>
    <row r="112" customFormat="false" ht="15" hidden="false" customHeight="true" outlineLevel="0" collapsed="false">
      <c r="A112" s="7" t="n">
        <v>29646</v>
      </c>
      <c r="B112" s="8" t="n">
        <v>18647</v>
      </c>
      <c r="C112" s="3"/>
      <c r="D112" s="3"/>
      <c r="E112" s="3"/>
      <c r="F112" s="3"/>
      <c r="G112" s="3"/>
      <c r="H112" s="3"/>
      <c r="I112" s="3"/>
      <c r="J112" s="3"/>
      <c r="K112" s="3"/>
      <c r="L112" s="11" t="n">
        <v>46.0765</v>
      </c>
      <c r="M112" s="11" t="n">
        <v>31.618</v>
      </c>
      <c r="N112" s="11" t="n">
        <v>74.3687</v>
      </c>
      <c r="O112" s="11" t="n">
        <v>1.5526</v>
      </c>
      <c r="P112" s="11" t="n">
        <v>47.9156</v>
      </c>
      <c r="Q112" s="11" t="n">
        <v>60.577</v>
      </c>
      <c r="R112" s="11" t="n">
        <v>65.6584</v>
      </c>
      <c r="U112" s="21" t="n">
        <v>35.0202</v>
      </c>
    </row>
    <row r="113" customFormat="false" ht="15" hidden="false" customHeight="true" outlineLevel="0" collapsed="false">
      <c r="A113" s="7" t="n">
        <v>29677</v>
      </c>
      <c r="B113" s="8" t="n">
        <v>18711</v>
      </c>
      <c r="C113" s="3"/>
      <c r="D113" s="3"/>
      <c r="E113" s="3"/>
      <c r="F113" s="3"/>
      <c r="G113" s="3"/>
      <c r="H113" s="3"/>
      <c r="I113" s="3"/>
      <c r="J113" s="3"/>
      <c r="K113" s="3"/>
      <c r="L113" s="11" t="n">
        <v>46.3206</v>
      </c>
      <c r="M113" s="11" t="n">
        <v>31.9041</v>
      </c>
      <c r="N113" s="11" t="n">
        <v>74.3577</v>
      </c>
      <c r="O113" s="11" t="n">
        <v>1.5866</v>
      </c>
      <c r="P113" s="11" t="n">
        <v>48.2985</v>
      </c>
      <c r="Q113" s="11" t="n">
        <v>60.5008</v>
      </c>
      <c r="R113" s="11" t="n">
        <v>65.9395</v>
      </c>
      <c r="U113" s="21" t="n">
        <v>36.1589</v>
      </c>
    </row>
    <row r="114" customFormat="false" ht="15" hidden="false" customHeight="true" outlineLevel="0" collapsed="false">
      <c r="A114" s="7" t="n">
        <v>29707</v>
      </c>
      <c r="B114" s="8" t="n">
        <v>18766</v>
      </c>
      <c r="C114" s="3"/>
      <c r="D114" s="3"/>
      <c r="E114" s="3"/>
      <c r="F114" s="3"/>
      <c r="G114" s="3"/>
      <c r="H114" s="3"/>
      <c r="I114" s="3"/>
      <c r="J114" s="3"/>
      <c r="K114" s="3"/>
      <c r="L114" s="11" t="n">
        <v>46.5291</v>
      </c>
      <c r="M114" s="11" t="n">
        <v>32.0052</v>
      </c>
      <c r="N114" s="11" t="n">
        <v>74.8379</v>
      </c>
      <c r="O114" s="11" t="n">
        <v>1.601</v>
      </c>
      <c r="P114" s="11" t="n">
        <v>48.417</v>
      </c>
      <c r="Q114" s="11" t="n">
        <v>60.8419</v>
      </c>
      <c r="R114" s="11" t="n">
        <v>66.0986</v>
      </c>
      <c r="U114" s="21" t="n">
        <v>36.7337</v>
      </c>
    </row>
    <row r="115" customFormat="false" ht="15" hidden="false" customHeight="true" outlineLevel="0" collapsed="false">
      <c r="A115" s="7" t="n">
        <v>29738</v>
      </c>
      <c r="B115" s="8" t="n">
        <v>18789</v>
      </c>
      <c r="C115" s="3"/>
      <c r="D115" s="3"/>
      <c r="E115" s="3"/>
      <c r="F115" s="3"/>
      <c r="G115" s="3"/>
      <c r="H115" s="3"/>
      <c r="I115" s="3"/>
      <c r="J115" s="3"/>
      <c r="K115" s="3"/>
      <c r="L115" s="11" t="n">
        <v>46.2994</v>
      </c>
      <c r="M115" s="11" t="n">
        <v>31.8528</v>
      </c>
      <c r="N115" s="11" t="n">
        <v>74.4491</v>
      </c>
      <c r="O115" s="11" t="n">
        <v>1.6162</v>
      </c>
      <c r="P115" s="11" t="n">
        <v>47.8454</v>
      </c>
      <c r="Q115" s="11" t="n">
        <v>60.1949</v>
      </c>
      <c r="R115" s="11" t="n">
        <v>66.1028</v>
      </c>
      <c r="U115" s="21" t="n">
        <v>36.6303</v>
      </c>
    </row>
    <row r="116" customFormat="false" ht="15" hidden="false" customHeight="true" outlineLevel="0" collapsed="false">
      <c r="A116" s="7" t="n">
        <v>29768</v>
      </c>
      <c r="B116" s="8" t="n">
        <v>18785</v>
      </c>
      <c r="C116" s="3"/>
      <c r="D116" s="3"/>
      <c r="E116" s="3"/>
      <c r="F116" s="3"/>
      <c r="G116" s="3"/>
      <c r="H116" s="3"/>
      <c r="I116" s="3"/>
      <c r="J116" s="3"/>
      <c r="K116" s="3"/>
      <c r="L116" s="11" t="n">
        <v>46.4033</v>
      </c>
      <c r="M116" s="11" t="n">
        <v>31.8531</v>
      </c>
      <c r="N116" s="11" t="n">
        <v>74.8594</v>
      </c>
      <c r="O116" s="11" t="n">
        <v>1.6454</v>
      </c>
      <c r="P116" s="11" t="n">
        <v>46.7591</v>
      </c>
      <c r="Q116" s="11" t="n">
        <v>59.9882</v>
      </c>
      <c r="R116" s="11" t="n">
        <v>66.3504</v>
      </c>
      <c r="U116" s="21" t="n">
        <v>35.4397</v>
      </c>
    </row>
    <row r="117" customFormat="false" ht="15" hidden="false" customHeight="true" outlineLevel="0" collapsed="false">
      <c r="A117" s="7" t="n">
        <v>29799</v>
      </c>
      <c r="B117" s="8" t="n">
        <v>18748</v>
      </c>
      <c r="C117" s="3"/>
      <c r="D117" s="3"/>
      <c r="E117" s="3"/>
      <c r="F117" s="3"/>
      <c r="G117" s="3"/>
      <c r="H117" s="3"/>
      <c r="I117" s="3"/>
      <c r="J117" s="3"/>
      <c r="K117" s="3"/>
      <c r="L117" s="11" t="n">
        <v>46.3841</v>
      </c>
      <c r="M117" s="11" t="n">
        <v>31.8325</v>
      </c>
      <c r="N117" s="11" t="n">
        <v>74.854</v>
      </c>
      <c r="O117" s="11" t="n">
        <v>1.6875</v>
      </c>
      <c r="P117" s="11" t="n">
        <v>46.0515</v>
      </c>
      <c r="Q117" s="11" t="n">
        <v>60.0044</v>
      </c>
      <c r="R117" s="11" t="n">
        <v>65.0359</v>
      </c>
      <c r="U117" s="21" t="n">
        <v>34.2632</v>
      </c>
    </row>
    <row r="118" customFormat="false" ht="15" hidden="false" customHeight="true" outlineLevel="0" collapsed="false">
      <c r="A118" s="7" t="n">
        <v>29830</v>
      </c>
      <c r="B118" s="8" t="n">
        <v>18712</v>
      </c>
      <c r="C118" s="3"/>
      <c r="D118" s="3"/>
      <c r="E118" s="3"/>
      <c r="F118" s="3"/>
      <c r="G118" s="3"/>
      <c r="H118" s="3"/>
      <c r="I118" s="3"/>
      <c r="J118" s="3"/>
      <c r="K118" s="3"/>
      <c r="L118" s="11" t="n">
        <v>46.193</v>
      </c>
      <c r="M118" s="11" t="n">
        <v>31.6277</v>
      </c>
      <c r="N118" s="11" t="n">
        <v>74.7983</v>
      </c>
      <c r="O118" s="11" t="n">
        <v>1.7115</v>
      </c>
      <c r="P118" s="11" t="n">
        <v>44.9055</v>
      </c>
      <c r="Q118" s="11" t="n">
        <v>60.5734</v>
      </c>
      <c r="R118" s="11" t="n">
        <v>65.3913</v>
      </c>
      <c r="U118" s="21" t="n">
        <v>32.2743</v>
      </c>
    </row>
    <row r="119" customFormat="false" ht="15" hidden="false" customHeight="true" outlineLevel="0" collapsed="false">
      <c r="A119" s="7" t="n">
        <v>29860</v>
      </c>
      <c r="B119" s="8" t="n">
        <v>18566</v>
      </c>
      <c r="C119" s="3"/>
      <c r="D119" s="3"/>
      <c r="E119" s="3"/>
      <c r="F119" s="3"/>
      <c r="G119" s="3"/>
      <c r="H119" s="3"/>
      <c r="I119" s="3"/>
      <c r="J119" s="3"/>
      <c r="K119" s="3"/>
      <c r="L119" s="11" t="n">
        <v>45.7088</v>
      </c>
      <c r="M119" s="11" t="n">
        <v>31.2387</v>
      </c>
      <c r="N119" s="11" t="n">
        <v>74.2115</v>
      </c>
      <c r="O119" s="11" t="n">
        <v>1.7254</v>
      </c>
      <c r="P119" s="11" t="n">
        <v>44.7648</v>
      </c>
      <c r="Q119" s="11" t="n">
        <v>61.4825</v>
      </c>
      <c r="R119" s="11" t="n">
        <v>64.2759</v>
      </c>
      <c r="U119" s="21" t="n">
        <v>32.4104</v>
      </c>
    </row>
    <row r="120" customFormat="false" ht="15" hidden="false" customHeight="true" outlineLevel="0" collapsed="false">
      <c r="A120" s="7" t="n">
        <v>29891</v>
      </c>
      <c r="B120" s="8" t="n">
        <v>18409</v>
      </c>
      <c r="C120" s="3"/>
      <c r="D120" s="3"/>
      <c r="E120" s="3"/>
      <c r="F120" s="3"/>
      <c r="G120" s="3"/>
      <c r="H120" s="3"/>
      <c r="I120" s="3"/>
      <c r="J120" s="3"/>
      <c r="K120" s="3"/>
      <c r="L120" s="11" t="n">
        <v>45.1031</v>
      </c>
      <c r="M120" s="11" t="n">
        <v>30.6374</v>
      </c>
      <c r="N120" s="11" t="n">
        <v>73.8723</v>
      </c>
      <c r="O120" s="11" t="n">
        <v>1.7312</v>
      </c>
      <c r="P120" s="11" t="n">
        <v>43.2538</v>
      </c>
      <c r="Q120" s="11" t="n">
        <v>62.1886</v>
      </c>
      <c r="R120" s="11" t="n">
        <v>62.9893</v>
      </c>
      <c r="U120" s="21" t="n">
        <v>30.3014</v>
      </c>
    </row>
    <row r="121" customFormat="false" ht="15" hidden="false" customHeight="true" outlineLevel="0" collapsed="false">
      <c r="A121" s="7" t="n">
        <v>29921</v>
      </c>
      <c r="B121" s="8" t="n">
        <v>18223</v>
      </c>
      <c r="C121" s="3"/>
      <c r="D121" s="3"/>
      <c r="E121" s="3"/>
      <c r="F121" s="3"/>
      <c r="G121" s="3"/>
      <c r="H121" s="3"/>
      <c r="I121" s="3"/>
      <c r="J121" s="3"/>
      <c r="K121" s="3"/>
      <c r="L121" s="11" t="n">
        <v>44.321</v>
      </c>
      <c r="M121" s="11" t="n">
        <v>30.0475</v>
      </c>
      <c r="N121" s="11" t="n">
        <v>72.7934</v>
      </c>
      <c r="O121" s="11" t="n">
        <v>1.739</v>
      </c>
      <c r="P121" s="11" t="n">
        <v>42.3053</v>
      </c>
      <c r="Q121" s="11" t="n">
        <v>62.6339</v>
      </c>
      <c r="R121" s="11" t="n">
        <v>61.6046</v>
      </c>
      <c r="U121" s="21" t="n">
        <v>28.955</v>
      </c>
    </row>
    <row r="122" customFormat="false" ht="15" hidden="false" customHeight="true" outlineLevel="0" collapsed="false">
      <c r="A122" s="7" t="n">
        <v>29952</v>
      </c>
      <c r="B122" s="8" t="n">
        <v>18047</v>
      </c>
      <c r="C122" s="3"/>
      <c r="D122" s="3"/>
      <c r="E122" s="3"/>
      <c r="F122" s="3"/>
      <c r="G122" s="3"/>
      <c r="H122" s="3"/>
      <c r="I122" s="3"/>
      <c r="J122" s="3"/>
      <c r="K122" s="3"/>
      <c r="L122" s="11" t="n">
        <v>43.2086</v>
      </c>
      <c r="M122" s="11" t="n">
        <v>29.042</v>
      </c>
      <c r="N122" s="11" t="n">
        <v>71.8345</v>
      </c>
      <c r="O122" s="11" t="n">
        <v>1.7078</v>
      </c>
      <c r="P122" s="11" t="n">
        <v>39.9399</v>
      </c>
      <c r="Q122" s="11" t="n">
        <v>61.8843</v>
      </c>
      <c r="R122" s="11" t="n">
        <v>60.7799</v>
      </c>
      <c r="U122" s="21" t="n">
        <v>26.6288</v>
      </c>
    </row>
    <row r="123" customFormat="false" ht="15" hidden="false" customHeight="true" outlineLevel="0" collapsed="false">
      <c r="A123" s="7" t="n">
        <v>29983</v>
      </c>
      <c r="B123" s="8" t="n">
        <v>17981</v>
      </c>
      <c r="C123" s="3"/>
      <c r="D123" s="3"/>
      <c r="E123" s="3"/>
      <c r="F123" s="3"/>
      <c r="G123" s="3"/>
      <c r="H123" s="3"/>
      <c r="I123" s="3"/>
      <c r="J123" s="3"/>
      <c r="K123" s="3"/>
      <c r="L123" s="11" t="n">
        <v>44.4528</v>
      </c>
      <c r="M123" s="11" t="n">
        <v>29.8773</v>
      </c>
      <c r="N123" s="11" t="n">
        <v>73.9053</v>
      </c>
      <c r="O123" s="11" t="n">
        <v>1.7957</v>
      </c>
      <c r="P123" s="11" t="n">
        <v>41.4893</v>
      </c>
      <c r="Q123" s="11" t="n">
        <v>63.4222</v>
      </c>
      <c r="R123" s="11" t="n">
        <v>61.882</v>
      </c>
      <c r="U123" s="21" t="n">
        <v>27.8698</v>
      </c>
    </row>
    <row r="124" customFormat="false" ht="15" hidden="false" customHeight="true" outlineLevel="0" collapsed="false">
      <c r="A124" s="7" t="n">
        <v>30011</v>
      </c>
      <c r="B124" s="8" t="n">
        <v>17857</v>
      </c>
      <c r="C124" s="3"/>
      <c r="D124" s="3"/>
      <c r="E124" s="3"/>
      <c r="F124" s="3"/>
      <c r="G124" s="3"/>
      <c r="H124" s="3"/>
      <c r="I124" s="3"/>
      <c r="J124" s="3"/>
      <c r="K124" s="3"/>
      <c r="L124" s="11" t="n">
        <v>44.1227</v>
      </c>
      <c r="M124" s="11" t="n">
        <v>29.6098</v>
      </c>
      <c r="N124" s="11" t="n">
        <v>73.5143</v>
      </c>
      <c r="O124" s="11" t="n">
        <v>1.803</v>
      </c>
      <c r="P124" s="11" t="n">
        <v>42.3655</v>
      </c>
      <c r="Q124" s="11" t="n">
        <v>63.2917</v>
      </c>
      <c r="R124" s="11" t="n">
        <v>61.5367</v>
      </c>
      <c r="U124" s="21" t="n">
        <v>29.6859</v>
      </c>
    </row>
    <row r="125" customFormat="false" ht="15" hidden="false" customHeight="true" outlineLevel="0" collapsed="false">
      <c r="A125" s="7" t="n">
        <v>30042</v>
      </c>
      <c r="B125" s="8" t="n">
        <v>17683</v>
      </c>
      <c r="C125" s="3"/>
      <c r="D125" s="3"/>
      <c r="E125" s="3"/>
      <c r="F125" s="3"/>
      <c r="G125" s="3"/>
      <c r="H125" s="3"/>
      <c r="I125" s="3"/>
      <c r="J125" s="3"/>
      <c r="K125" s="3"/>
      <c r="L125" s="11" t="n">
        <v>43.7924</v>
      </c>
      <c r="M125" s="11" t="n">
        <v>29.4162</v>
      </c>
      <c r="N125" s="11" t="n">
        <v>72.8651</v>
      </c>
      <c r="O125" s="11" t="n">
        <v>1.8257</v>
      </c>
      <c r="P125" s="11" t="n">
        <v>43.0409</v>
      </c>
      <c r="Q125" s="11" t="n">
        <v>62.509</v>
      </c>
      <c r="R125" s="11" t="n">
        <v>61.0257</v>
      </c>
      <c r="U125" s="21" t="n">
        <v>31.2677</v>
      </c>
    </row>
    <row r="126" customFormat="false" ht="15" hidden="false" customHeight="true" outlineLevel="0" collapsed="false">
      <c r="A126" s="7" t="n">
        <v>30072</v>
      </c>
      <c r="B126" s="8" t="n">
        <v>17588</v>
      </c>
      <c r="C126" s="3"/>
      <c r="D126" s="3"/>
      <c r="E126" s="3"/>
      <c r="F126" s="3"/>
      <c r="G126" s="3"/>
      <c r="H126" s="3"/>
      <c r="I126" s="3"/>
      <c r="J126" s="3"/>
      <c r="K126" s="3"/>
      <c r="L126" s="11" t="n">
        <v>43.7082</v>
      </c>
      <c r="M126" s="11" t="n">
        <v>29.3025</v>
      </c>
      <c r="N126" s="11" t="n">
        <v>72.9227</v>
      </c>
      <c r="O126" s="11" t="n">
        <v>1.8438</v>
      </c>
      <c r="P126" s="11" t="n">
        <v>43.5328</v>
      </c>
      <c r="Q126" s="11" t="n">
        <v>61.969</v>
      </c>
      <c r="R126" s="11" t="n">
        <v>60.3323</v>
      </c>
      <c r="U126" s="21" t="n">
        <v>32.4629</v>
      </c>
    </row>
    <row r="127" customFormat="false" ht="15" hidden="false" customHeight="true" outlineLevel="0" collapsed="false">
      <c r="A127" s="7" t="n">
        <v>30103</v>
      </c>
      <c r="B127" s="8" t="n">
        <v>17430</v>
      </c>
      <c r="C127" s="3"/>
      <c r="D127" s="3"/>
      <c r="E127" s="3"/>
      <c r="F127" s="3"/>
      <c r="G127" s="3"/>
      <c r="H127" s="3"/>
      <c r="I127" s="3"/>
      <c r="J127" s="3"/>
      <c r="K127" s="3"/>
      <c r="L127" s="11" t="n">
        <v>43.6682</v>
      </c>
      <c r="M127" s="11" t="n">
        <v>29.1092</v>
      </c>
      <c r="N127" s="11" t="n">
        <v>73.4351</v>
      </c>
      <c r="O127" s="11" t="n">
        <v>1.8674</v>
      </c>
      <c r="P127" s="11" t="n">
        <v>43.7824</v>
      </c>
      <c r="Q127" s="11" t="n">
        <v>63.084</v>
      </c>
      <c r="R127" s="11" t="n">
        <v>60.6583</v>
      </c>
      <c r="U127" s="21" t="n">
        <v>32.8021</v>
      </c>
    </row>
    <row r="128" customFormat="false" ht="15" hidden="false" customHeight="true" outlineLevel="0" collapsed="false">
      <c r="A128" s="7" t="n">
        <v>30133</v>
      </c>
      <c r="B128" s="8" t="n">
        <v>17278</v>
      </c>
      <c r="C128" s="3"/>
      <c r="D128" s="3"/>
      <c r="E128" s="3"/>
      <c r="F128" s="3"/>
      <c r="G128" s="3"/>
      <c r="H128" s="3"/>
      <c r="I128" s="3"/>
      <c r="J128" s="3"/>
      <c r="K128" s="3"/>
      <c r="L128" s="11" t="n">
        <v>43.6209</v>
      </c>
      <c r="M128" s="11" t="n">
        <v>29.0727</v>
      </c>
      <c r="N128" s="11" t="n">
        <v>73.3706</v>
      </c>
      <c r="O128" s="11" t="n">
        <v>1.8927</v>
      </c>
      <c r="P128" s="11" t="n">
        <v>44.8613</v>
      </c>
      <c r="Q128" s="11" t="n">
        <v>63.0561</v>
      </c>
      <c r="R128" s="11" t="n">
        <v>60.7362</v>
      </c>
      <c r="U128" s="21" t="n">
        <v>34.247</v>
      </c>
    </row>
    <row r="129" customFormat="false" ht="15" hidden="false" customHeight="true" outlineLevel="0" collapsed="false">
      <c r="A129" s="7" t="n">
        <v>30164</v>
      </c>
      <c r="B129" s="8" t="n">
        <v>17160</v>
      </c>
      <c r="C129" s="3"/>
      <c r="D129" s="3"/>
      <c r="E129" s="3"/>
      <c r="F129" s="3"/>
      <c r="G129" s="3"/>
      <c r="H129" s="3"/>
      <c r="I129" s="3"/>
      <c r="J129" s="3"/>
      <c r="K129" s="3"/>
      <c r="L129" s="11" t="n">
        <v>43.1911</v>
      </c>
      <c r="M129" s="11" t="n">
        <v>28.5183</v>
      </c>
      <c r="N129" s="11" t="n">
        <v>73.5806</v>
      </c>
      <c r="O129" s="11" t="n">
        <v>1.8672</v>
      </c>
      <c r="P129" s="11" t="n">
        <v>43.182</v>
      </c>
      <c r="Q129" s="11" t="n">
        <v>63.3557</v>
      </c>
      <c r="R129" s="11" t="n">
        <v>60.3535</v>
      </c>
      <c r="U129" s="21" t="n">
        <v>32.0203</v>
      </c>
    </row>
    <row r="130" customFormat="false" ht="15" hidden="false" customHeight="true" outlineLevel="0" collapsed="false">
      <c r="A130" s="7" t="n">
        <v>30195</v>
      </c>
      <c r="B130" s="8" t="n">
        <v>17074</v>
      </c>
      <c r="C130" s="3"/>
      <c r="D130" s="3"/>
      <c r="E130" s="3"/>
      <c r="F130" s="3"/>
      <c r="G130" s="3"/>
      <c r="H130" s="3"/>
      <c r="I130" s="3"/>
      <c r="J130" s="3"/>
      <c r="K130" s="3"/>
      <c r="L130" s="11" t="n">
        <v>43.1135</v>
      </c>
      <c r="M130" s="11" t="n">
        <v>28.315</v>
      </c>
      <c r="N130" s="11" t="n">
        <v>73.9754</v>
      </c>
      <c r="O130" s="11" t="n">
        <v>1.8872</v>
      </c>
      <c r="P130" s="11" t="n">
        <v>42.634</v>
      </c>
      <c r="Q130" s="11" t="n">
        <v>63.654</v>
      </c>
      <c r="R130" s="11" t="n">
        <v>61.2044</v>
      </c>
      <c r="U130" s="21" t="n">
        <v>30.6405</v>
      </c>
    </row>
    <row r="131" customFormat="false" ht="15" hidden="false" customHeight="true" outlineLevel="0" collapsed="false">
      <c r="A131" s="7" t="n">
        <v>30225</v>
      </c>
      <c r="B131" s="8" t="n">
        <v>16853</v>
      </c>
      <c r="C131" s="3"/>
      <c r="D131" s="3"/>
      <c r="E131" s="3"/>
      <c r="F131" s="3"/>
      <c r="G131" s="3"/>
      <c r="H131" s="3"/>
      <c r="I131" s="3"/>
      <c r="J131" s="3"/>
      <c r="K131" s="3"/>
      <c r="L131" s="11" t="n">
        <v>42.5515</v>
      </c>
      <c r="M131" s="11" t="n">
        <v>27.6715</v>
      </c>
      <c r="N131" s="11" t="n">
        <v>73.9619</v>
      </c>
      <c r="O131" s="11" t="n">
        <v>1.8734</v>
      </c>
      <c r="P131" s="11" t="n">
        <v>41.3928</v>
      </c>
      <c r="Q131" s="11" t="n">
        <v>64.4051</v>
      </c>
      <c r="R131" s="11" t="n">
        <v>60.936</v>
      </c>
      <c r="U131" s="21" t="n">
        <v>28.6482</v>
      </c>
    </row>
    <row r="132" customFormat="false" ht="15" hidden="false" customHeight="true" outlineLevel="0" collapsed="false">
      <c r="A132" s="7" t="n">
        <v>30256</v>
      </c>
      <c r="B132" s="8" t="n">
        <v>16722</v>
      </c>
      <c r="C132" s="3"/>
      <c r="D132" s="3"/>
      <c r="E132" s="3"/>
      <c r="F132" s="3"/>
      <c r="G132" s="3"/>
      <c r="H132" s="3"/>
      <c r="I132" s="3"/>
      <c r="J132" s="3"/>
      <c r="K132" s="3"/>
      <c r="L132" s="11" t="n">
        <v>42.2892</v>
      </c>
      <c r="M132" s="11" t="n">
        <v>27.4723</v>
      </c>
      <c r="N132" s="11" t="n">
        <v>73.6022</v>
      </c>
      <c r="O132" s="11" t="n">
        <v>1.8806</v>
      </c>
      <c r="P132" s="11" t="n">
        <v>41.6592</v>
      </c>
      <c r="Q132" s="11" t="n">
        <v>64.3043</v>
      </c>
      <c r="R132" s="11" t="n">
        <v>60.2582</v>
      </c>
      <c r="U132" s="21" t="n">
        <v>28.7193</v>
      </c>
    </row>
    <row r="133" customFormat="false" ht="15" hidden="false" customHeight="true" outlineLevel="0" collapsed="false">
      <c r="A133" s="7" t="n">
        <v>30286</v>
      </c>
      <c r="B133" s="8" t="n">
        <v>16690</v>
      </c>
      <c r="C133" s="3"/>
      <c r="D133" s="3"/>
      <c r="E133" s="3"/>
      <c r="F133" s="3"/>
      <c r="G133" s="3"/>
      <c r="H133" s="3"/>
      <c r="I133" s="3"/>
      <c r="J133" s="3"/>
      <c r="K133" s="3"/>
      <c r="L133" s="11" t="n">
        <v>42.1574</v>
      </c>
      <c r="M133" s="11" t="n">
        <v>27.5883</v>
      </c>
      <c r="N133" s="11" t="n">
        <v>72.6711</v>
      </c>
      <c r="O133" s="11" t="n">
        <v>1.8976</v>
      </c>
      <c r="P133" s="11" t="n">
        <v>42.8658</v>
      </c>
      <c r="Q133" s="11" t="n">
        <v>63.4997</v>
      </c>
      <c r="R133" s="11" t="n">
        <v>60.3148</v>
      </c>
      <c r="U133" s="21" t="n">
        <v>30.5865</v>
      </c>
    </row>
    <row r="134" customFormat="false" ht="15" hidden="false" customHeight="true" outlineLevel="0" collapsed="false">
      <c r="A134" s="7" t="n">
        <v>30317</v>
      </c>
      <c r="B134" s="8" t="n">
        <v>16705</v>
      </c>
      <c r="C134" s="3"/>
      <c r="D134" s="3"/>
      <c r="E134" s="3"/>
      <c r="F134" s="3"/>
      <c r="G134" s="3"/>
      <c r="H134" s="3"/>
      <c r="I134" s="3"/>
      <c r="J134" s="3"/>
      <c r="K134" s="3"/>
      <c r="L134" s="11" t="n">
        <v>43.1531</v>
      </c>
      <c r="M134" s="11" t="n">
        <v>28.234</v>
      </c>
      <c r="N134" s="11" t="n">
        <v>74.4043</v>
      </c>
      <c r="O134" s="11" t="n">
        <v>1.9557</v>
      </c>
      <c r="P134" s="11" t="n">
        <v>43.854</v>
      </c>
      <c r="Q134" s="11" t="n">
        <v>63.9553</v>
      </c>
      <c r="R134" s="11" t="n">
        <v>61.0632</v>
      </c>
      <c r="U134" s="21" t="n">
        <v>32.3622</v>
      </c>
    </row>
    <row r="135" customFormat="false" ht="15" hidden="false" customHeight="true" outlineLevel="0" collapsed="false">
      <c r="A135" s="7" t="n">
        <v>30348</v>
      </c>
      <c r="B135" s="8" t="n">
        <v>16706</v>
      </c>
      <c r="C135" s="3"/>
      <c r="D135" s="3"/>
      <c r="E135" s="3"/>
      <c r="F135" s="3"/>
      <c r="G135" s="3"/>
      <c r="H135" s="3"/>
      <c r="I135" s="3"/>
      <c r="J135" s="3"/>
      <c r="K135" s="3"/>
      <c r="L135" s="11" t="n">
        <v>43.1294</v>
      </c>
      <c r="M135" s="11" t="n">
        <v>28.289</v>
      </c>
      <c r="N135" s="11" t="n">
        <v>74.1172</v>
      </c>
      <c r="O135" s="11" t="n">
        <v>1.9529</v>
      </c>
      <c r="P135" s="11" t="n">
        <v>44.7546</v>
      </c>
      <c r="Q135" s="11" t="n">
        <v>63.2857</v>
      </c>
      <c r="R135" s="11" t="n">
        <v>62.4574</v>
      </c>
      <c r="U135" s="21" t="n">
        <v>34.5479</v>
      </c>
    </row>
    <row r="136" customFormat="false" ht="15" hidden="false" customHeight="true" outlineLevel="0" collapsed="false">
      <c r="A136" s="7" t="n">
        <v>30376</v>
      </c>
      <c r="B136" s="8" t="n">
        <v>16711</v>
      </c>
      <c r="C136" s="3"/>
      <c r="D136" s="3"/>
      <c r="E136" s="3"/>
      <c r="F136" s="3"/>
      <c r="G136" s="3"/>
      <c r="H136" s="3"/>
      <c r="I136" s="3"/>
      <c r="J136" s="3"/>
      <c r="K136" s="3"/>
      <c r="L136" s="11" t="n">
        <v>43.5567</v>
      </c>
      <c r="M136" s="11" t="n">
        <v>28.6646</v>
      </c>
      <c r="N136" s="11" t="n">
        <v>74.5203</v>
      </c>
      <c r="O136" s="11" t="n">
        <v>1.9988</v>
      </c>
      <c r="P136" s="11" t="n">
        <v>44.8389</v>
      </c>
      <c r="Q136" s="11" t="n">
        <v>62.9179</v>
      </c>
      <c r="R136" s="11" t="n">
        <v>62.7749</v>
      </c>
      <c r="U136" s="21" t="n">
        <v>34.5643</v>
      </c>
    </row>
    <row r="137" customFormat="false" ht="15" hidden="false" customHeight="true" outlineLevel="0" collapsed="false">
      <c r="A137" s="7" t="n">
        <v>30407</v>
      </c>
      <c r="B137" s="8" t="n">
        <v>16794</v>
      </c>
      <c r="C137" s="3"/>
      <c r="D137" s="3"/>
      <c r="E137" s="3"/>
      <c r="F137" s="3"/>
      <c r="G137" s="3"/>
      <c r="H137" s="3"/>
      <c r="I137" s="3"/>
      <c r="J137" s="3"/>
      <c r="K137" s="3"/>
      <c r="L137" s="11" t="n">
        <v>44.0875</v>
      </c>
      <c r="M137" s="11" t="n">
        <v>28.9823</v>
      </c>
      <c r="N137" s="11" t="n">
        <v>75.5337</v>
      </c>
      <c r="O137" s="11" t="n">
        <v>2.0346</v>
      </c>
      <c r="P137" s="11" t="n">
        <v>44.8801</v>
      </c>
      <c r="Q137" s="11" t="n">
        <v>62.9378</v>
      </c>
      <c r="R137" s="11" t="n">
        <v>63.9236</v>
      </c>
      <c r="U137" s="21" t="n">
        <v>35.4414</v>
      </c>
    </row>
    <row r="138" customFormat="false" ht="15" hidden="false" customHeight="true" outlineLevel="0" collapsed="false">
      <c r="A138" s="7" t="n">
        <v>30437</v>
      </c>
      <c r="B138" s="8" t="n">
        <v>16885</v>
      </c>
      <c r="C138" s="3"/>
      <c r="D138" s="3"/>
      <c r="E138" s="3"/>
      <c r="F138" s="3"/>
      <c r="G138" s="3"/>
      <c r="H138" s="3"/>
      <c r="I138" s="3"/>
      <c r="J138" s="3"/>
      <c r="K138" s="3"/>
      <c r="L138" s="11" t="n">
        <v>44.6288</v>
      </c>
      <c r="M138" s="11" t="n">
        <v>29.429</v>
      </c>
      <c r="N138" s="11" t="n">
        <v>76.1467</v>
      </c>
      <c r="O138" s="11" t="n">
        <v>2.0675</v>
      </c>
      <c r="P138" s="11" t="n">
        <v>45.3021</v>
      </c>
      <c r="Q138" s="11" t="n">
        <v>63.5038</v>
      </c>
      <c r="R138" s="11" t="n">
        <v>64.4008</v>
      </c>
      <c r="U138" s="21" t="n">
        <v>36.4277</v>
      </c>
    </row>
    <row r="139" customFormat="false" ht="15" hidden="false" customHeight="true" outlineLevel="0" collapsed="false">
      <c r="A139" s="7" t="n">
        <v>30468</v>
      </c>
      <c r="B139" s="8" t="n">
        <v>16960</v>
      </c>
      <c r="C139" s="3"/>
      <c r="D139" s="3"/>
      <c r="E139" s="3"/>
      <c r="F139" s="3"/>
      <c r="G139" s="3"/>
      <c r="H139" s="3"/>
      <c r="I139" s="3"/>
      <c r="J139" s="3"/>
      <c r="K139" s="3"/>
      <c r="L139" s="11" t="n">
        <v>45.0032</v>
      </c>
      <c r="M139" s="11" t="n">
        <v>29.7541</v>
      </c>
      <c r="N139" s="11" t="n">
        <v>76.5162</v>
      </c>
      <c r="O139" s="11" t="n">
        <v>2.0853</v>
      </c>
      <c r="P139" s="11" t="n">
        <v>46.0329</v>
      </c>
      <c r="Q139" s="11" t="n">
        <v>64.2837</v>
      </c>
      <c r="R139" s="11" t="n">
        <v>64.5048</v>
      </c>
      <c r="U139" s="21" t="n">
        <v>37.9201</v>
      </c>
    </row>
    <row r="140" customFormat="false" ht="15" hidden="false" customHeight="true" outlineLevel="0" collapsed="false">
      <c r="A140" s="7" t="n">
        <v>30498</v>
      </c>
      <c r="B140" s="8" t="n">
        <v>17059</v>
      </c>
      <c r="C140" s="3"/>
      <c r="D140" s="3"/>
      <c r="E140" s="3"/>
      <c r="F140" s="3"/>
      <c r="G140" s="3"/>
      <c r="H140" s="3"/>
      <c r="I140" s="3"/>
      <c r="J140" s="3"/>
      <c r="K140" s="3"/>
      <c r="L140" s="11" t="n">
        <v>45.6826</v>
      </c>
      <c r="M140" s="11" t="n">
        <v>30.3622</v>
      </c>
      <c r="N140" s="11" t="n">
        <v>77.1276</v>
      </c>
      <c r="O140" s="11" t="n">
        <v>2.1633</v>
      </c>
      <c r="P140" s="11" t="n">
        <v>46.7602</v>
      </c>
      <c r="Q140" s="11" t="n">
        <v>64.5029</v>
      </c>
      <c r="R140" s="11" t="n">
        <v>65.4886</v>
      </c>
      <c r="U140" s="21" t="n">
        <v>39.0924</v>
      </c>
    </row>
    <row r="141" customFormat="false" ht="15" hidden="false" customHeight="true" outlineLevel="0" collapsed="false">
      <c r="A141" s="7" t="n">
        <v>30529</v>
      </c>
      <c r="B141" s="8" t="n">
        <v>17118</v>
      </c>
      <c r="C141" s="3"/>
      <c r="D141" s="3"/>
      <c r="E141" s="3"/>
      <c r="F141" s="3"/>
      <c r="G141" s="3"/>
      <c r="H141" s="3"/>
      <c r="I141" s="3"/>
      <c r="J141" s="3"/>
      <c r="K141" s="3"/>
      <c r="L141" s="11" t="n">
        <v>46.0638</v>
      </c>
      <c r="M141" s="11" t="n">
        <v>30.6876</v>
      </c>
      <c r="N141" s="11" t="n">
        <v>77.5243</v>
      </c>
      <c r="O141" s="11" t="n">
        <v>2.1518</v>
      </c>
      <c r="P141" s="11" t="n">
        <v>48.2784</v>
      </c>
      <c r="Q141" s="11" t="n">
        <v>64.0984</v>
      </c>
      <c r="R141" s="11" t="n">
        <v>65.8127</v>
      </c>
      <c r="U141" s="21" t="n">
        <v>41.5321</v>
      </c>
    </row>
    <row r="142" customFormat="false" ht="15" hidden="false" customHeight="true" outlineLevel="0" collapsed="false">
      <c r="A142" s="7" t="n">
        <v>30560</v>
      </c>
      <c r="B142" s="8" t="n">
        <v>17255</v>
      </c>
      <c r="C142" s="3"/>
      <c r="D142" s="3"/>
      <c r="E142" s="3"/>
      <c r="F142" s="3"/>
      <c r="G142" s="3"/>
      <c r="H142" s="3"/>
      <c r="I142" s="3"/>
      <c r="J142" s="3"/>
      <c r="K142" s="3"/>
      <c r="L142" s="11" t="n">
        <v>46.9454</v>
      </c>
      <c r="M142" s="11" t="n">
        <v>31.4259</v>
      </c>
      <c r="N142" s="11" t="n">
        <v>78.4933</v>
      </c>
      <c r="O142" s="11" t="n">
        <v>2.2555</v>
      </c>
      <c r="P142" s="11" t="n">
        <v>48.8688</v>
      </c>
      <c r="Q142" s="11" t="n">
        <v>64.9091</v>
      </c>
      <c r="R142" s="11" t="n">
        <v>66.7895</v>
      </c>
      <c r="U142" s="21" t="n">
        <v>42.4647</v>
      </c>
    </row>
    <row r="143" customFormat="false" ht="15" hidden="false" customHeight="true" outlineLevel="0" collapsed="false">
      <c r="A143" s="7" t="n">
        <v>30590</v>
      </c>
      <c r="B143" s="8" t="n">
        <v>17367</v>
      </c>
      <c r="C143" s="3"/>
      <c r="D143" s="3"/>
      <c r="E143" s="3"/>
      <c r="F143" s="3"/>
      <c r="G143" s="3"/>
      <c r="H143" s="3"/>
      <c r="I143" s="3"/>
      <c r="J143" s="3"/>
      <c r="K143" s="3"/>
      <c r="L143" s="11" t="n">
        <v>47.4335</v>
      </c>
      <c r="M143" s="11" t="n">
        <v>31.911</v>
      </c>
      <c r="N143" s="11" t="n">
        <v>78.7703</v>
      </c>
      <c r="O143" s="11" t="n">
        <v>2.2846</v>
      </c>
      <c r="P143" s="11" t="n">
        <v>49.5311</v>
      </c>
      <c r="Q143" s="11" t="n">
        <v>64.2949</v>
      </c>
      <c r="R143" s="11" t="n">
        <v>67.7121</v>
      </c>
      <c r="U143" s="21" t="n">
        <v>43.24</v>
      </c>
    </row>
    <row r="144" customFormat="false" ht="15" hidden="false" customHeight="true" outlineLevel="0" collapsed="false">
      <c r="A144" s="7" t="n">
        <v>30621</v>
      </c>
      <c r="B144" s="8" t="n">
        <v>17479</v>
      </c>
      <c r="C144" s="3"/>
      <c r="D144" s="3"/>
      <c r="E144" s="3"/>
      <c r="F144" s="3"/>
      <c r="G144" s="3"/>
      <c r="H144" s="3"/>
      <c r="I144" s="3"/>
      <c r="J144" s="3"/>
      <c r="K144" s="3"/>
      <c r="L144" s="11" t="n">
        <v>47.6717</v>
      </c>
      <c r="M144" s="11" t="n">
        <v>32.1369</v>
      </c>
      <c r="N144" s="11" t="n">
        <v>78.9427</v>
      </c>
      <c r="O144" s="11" t="n">
        <v>2.3134</v>
      </c>
      <c r="P144" s="11" t="n">
        <v>49.7474</v>
      </c>
      <c r="Q144" s="11" t="n">
        <v>64.3354</v>
      </c>
      <c r="R144" s="11" t="n">
        <v>68.0464</v>
      </c>
      <c r="U144" s="21" t="n">
        <v>43.3676</v>
      </c>
    </row>
    <row r="145" customFormat="false" ht="15" hidden="false" customHeight="true" outlineLevel="0" collapsed="false">
      <c r="A145" s="7" t="n">
        <v>30651</v>
      </c>
      <c r="B145" s="8" t="n">
        <v>17551</v>
      </c>
      <c r="C145" s="3"/>
      <c r="D145" s="3"/>
      <c r="E145" s="3"/>
      <c r="F145" s="3"/>
      <c r="G145" s="3"/>
      <c r="H145" s="3"/>
      <c r="I145" s="3"/>
      <c r="J145" s="3"/>
      <c r="K145" s="3"/>
      <c r="L145" s="11" t="n">
        <v>47.8363</v>
      </c>
      <c r="M145" s="11" t="n">
        <v>32.4729</v>
      </c>
      <c r="N145" s="11" t="n">
        <v>78.4515</v>
      </c>
      <c r="O145" s="11" t="n">
        <v>2.3363</v>
      </c>
      <c r="P145" s="11" t="n">
        <v>50.7202</v>
      </c>
      <c r="Q145" s="11" t="n">
        <v>63.7125</v>
      </c>
      <c r="R145" s="11" t="n">
        <v>67.3593</v>
      </c>
      <c r="U145" s="21" t="n">
        <v>44.8195</v>
      </c>
    </row>
    <row r="146" customFormat="false" ht="15" hidden="false" customHeight="true" outlineLevel="0" collapsed="false">
      <c r="A146" s="7" t="n">
        <v>30682</v>
      </c>
      <c r="B146" s="8" t="n">
        <v>17630</v>
      </c>
      <c r="C146" s="3"/>
      <c r="D146" s="3"/>
      <c r="E146" s="3"/>
      <c r="F146" s="3"/>
      <c r="G146" s="3"/>
      <c r="H146" s="3"/>
      <c r="I146" s="3"/>
      <c r="J146" s="3"/>
      <c r="K146" s="3"/>
      <c r="L146" s="11" t="n">
        <v>48.7093</v>
      </c>
      <c r="M146" s="11" t="n">
        <v>33.2144</v>
      </c>
      <c r="N146" s="11" t="n">
        <v>79.3788</v>
      </c>
      <c r="O146" s="11" t="n">
        <v>2.4049</v>
      </c>
      <c r="P146" s="11" t="n">
        <v>52.6758</v>
      </c>
      <c r="Q146" s="11" t="n">
        <v>64.1468</v>
      </c>
      <c r="R146" s="11" t="n">
        <v>68.5253</v>
      </c>
      <c r="U146" s="21" t="n">
        <v>47.3209</v>
      </c>
    </row>
    <row r="147" customFormat="false" ht="15" hidden="false" customHeight="true" outlineLevel="0" collapsed="false">
      <c r="A147" s="7" t="n">
        <v>30713</v>
      </c>
      <c r="B147" s="8" t="n">
        <v>17728</v>
      </c>
      <c r="C147" s="3"/>
      <c r="D147" s="3"/>
      <c r="E147" s="3"/>
      <c r="F147" s="3"/>
      <c r="G147" s="3"/>
      <c r="H147" s="3"/>
      <c r="I147" s="3"/>
      <c r="J147" s="3"/>
      <c r="K147" s="3"/>
      <c r="L147" s="11" t="n">
        <v>49.2371</v>
      </c>
      <c r="M147" s="11" t="n">
        <v>33.7074</v>
      </c>
      <c r="N147" s="11" t="n">
        <v>79.7885</v>
      </c>
      <c r="O147" s="11" t="n">
        <v>2.4593</v>
      </c>
      <c r="P147" s="11" t="n">
        <v>52.7103</v>
      </c>
      <c r="Q147" s="11" t="n">
        <v>63.9006</v>
      </c>
      <c r="R147" s="11" t="n">
        <v>69.0522</v>
      </c>
      <c r="U147" s="21" t="n">
        <v>46.6428</v>
      </c>
    </row>
    <row r="148" customFormat="false" ht="15" hidden="false" customHeight="true" outlineLevel="0" collapsed="false">
      <c r="A148" s="7" t="n">
        <v>30742</v>
      </c>
      <c r="B148" s="8" t="n">
        <v>17806</v>
      </c>
      <c r="C148" s="3"/>
      <c r="D148" s="3"/>
      <c r="E148" s="3"/>
      <c r="F148" s="3"/>
      <c r="G148" s="3"/>
      <c r="H148" s="3"/>
      <c r="I148" s="3"/>
      <c r="J148" s="3"/>
      <c r="K148" s="3"/>
      <c r="L148" s="11" t="n">
        <v>49.4618</v>
      </c>
      <c r="M148" s="11" t="n">
        <v>33.8662</v>
      </c>
      <c r="N148" s="11" t="n">
        <v>80.1368</v>
      </c>
      <c r="O148" s="11" t="n">
        <v>2.4921</v>
      </c>
      <c r="P148" s="11" t="n">
        <v>52.9335</v>
      </c>
      <c r="Q148" s="11" t="n">
        <v>64.2977</v>
      </c>
      <c r="R148" s="11" t="n">
        <v>69.4992</v>
      </c>
      <c r="U148" s="21" t="n">
        <v>47.1266</v>
      </c>
    </row>
    <row r="149" customFormat="false" ht="15" hidden="false" customHeight="true" outlineLevel="0" collapsed="false">
      <c r="A149" s="7" t="n">
        <v>30773</v>
      </c>
      <c r="B149" s="8" t="n">
        <v>17872</v>
      </c>
      <c r="C149" s="3"/>
      <c r="D149" s="3"/>
      <c r="E149" s="3"/>
      <c r="F149" s="3"/>
      <c r="G149" s="3"/>
      <c r="H149" s="3"/>
      <c r="I149" s="3"/>
      <c r="J149" s="3"/>
      <c r="K149" s="3"/>
      <c r="L149" s="11" t="n">
        <v>49.7014</v>
      </c>
      <c r="M149" s="11" t="n">
        <v>34.0879</v>
      </c>
      <c r="N149" s="11" t="n">
        <v>80.331</v>
      </c>
      <c r="O149" s="11" t="n">
        <v>2.5407</v>
      </c>
      <c r="P149" s="11" t="n">
        <v>52.4771</v>
      </c>
      <c r="Q149" s="11" t="n">
        <v>64.9104</v>
      </c>
      <c r="R149" s="11" t="n">
        <v>68.9688</v>
      </c>
      <c r="U149" s="21" t="n">
        <v>45.6914</v>
      </c>
    </row>
    <row r="150" customFormat="false" ht="15" hidden="false" customHeight="true" outlineLevel="0" collapsed="false">
      <c r="A150" s="7" t="n">
        <v>30803</v>
      </c>
      <c r="B150" s="8" t="n">
        <v>17916</v>
      </c>
      <c r="C150" s="3"/>
      <c r="D150" s="3"/>
      <c r="E150" s="3"/>
      <c r="F150" s="3"/>
      <c r="G150" s="3"/>
      <c r="H150" s="3"/>
      <c r="I150" s="3"/>
      <c r="J150" s="3"/>
      <c r="K150" s="3"/>
      <c r="L150" s="11" t="n">
        <v>49.8612</v>
      </c>
      <c r="M150" s="11" t="n">
        <v>34.2045</v>
      </c>
      <c r="N150" s="11" t="n">
        <v>80.5673</v>
      </c>
      <c r="O150" s="11" t="n">
        <v>2.5837</v>
      </c>
      <c r="P150" s="11" t="n">
        <v>52.0858</v>
      </c>
      <c r="Q150" s="11" t="n">
        <v>65.1511</v>
      </c>
      <c r="R150" s="11" t="n">
        <v>69.2004</v>
      </c>
      <c r="U150" s="21" t="n">
        <v>44.8466</v>
      </c>
    </row>
    <row r="151" customFormat="false" ht="15" hidden="false" customHeight="true" outlineLevel="0" collapsed="false">
      <c r="A151" s="7" t="n">
        <v>30834</v>
      </c>
      <c r="B151" s="8" t="n">
        <v>17967</v>
      </c>
      <c r="C151" s="3"/>
      <c r="D151" s="3"/>
      <c r="E151" s="3"/>
      <c r="F151" s="3"/>
      <c r="G151" s="3"/>
      <c r="H151" s="3"/>
      <c r="I151" s="3"/>
      <c r="J151" s="3"/>
      <c r="K151" s="3"/>
      <c r="L151" s="11" t="n">
        <v>50.0943</v>
      </c>
      <c r="M151" s="11" t="n">
        <v>34.4423</v>
      </c>
      <c r="N151" s="11" t="n">
        <v>80.6818</v>
      </c>
      <c r="O151" s="11" t="n">
        <v>2.6233</v>
      </c>
      <c r="P151" s="11" t="n">
        <v>52.4647</v>
      </c>
      <c r="Q151" s="11" t="n">
        <v>65.0354</v>
      </c>
      <c r="R151" s="11" t="n">
        <v>69.4895</v>
      </c>
      <c r="U151" s="21" t="n">
        <v>45.1548</v>
      </c>
    </row>
    <row r="152" customFormat="false" ht="15" hidden="false" customHeight="true" outlineLevel="0" collapsed="false">
      <c r="A152" s="7" t="n">
        <v>30864</v>
      </c>
      <c r="B152" s="8" t="n">
        <v>18013</v>
      </c>
      <c r="C152" s="3"/>
      <c r="D152" s="3"/>
      <c r="E152" s="3"/>
      <c r="F152" s="3"/>
      <c r="G152" s="3"/>
      <c r="H152" s="3"/>
      <c r="I152" s="3"/>
      <c r="J152" s="3"/>
      <c r="K152" s="3"/>
      <c r="L152" s="11" t="n">
        <v>50.3073</v>
      </c>
      <c r="M152" s="11" t="n">
        <v>34.748</v>
      </c>
      <c r="N152" s="11" t="n">
        <v>80.4889</v>
      </c>
      <c r="O152" s="11" t="n">
        <v>2.6677</v>
      </c>
      <c r="P152" s="11" t="n">
        <v>53.1768</v>
      </c>
      <c r="Q152" s="11" t="n">
        <v>64.9679</v>
      </c>
      <c r="R152" s="11" t="n">
        <v>68.9884</v>
      </c>
      <c r="U152" s="21" t="n">
        <v>46.5362</v>
      </c>
    </row>
    <row r="153" customFormat="false" ht="15" hidden="false" customHeight="true" outlineLevel="0" collapsed="false">
      <c r="A153" s="7" t="n">
        <v>30895</v>
      </c>
      <c r="B153" s="8" t="n">
        <v>18034</v>
      </c>
      <c r="C153" s="3"/>
      <c r="D153" s="3"/>
      <c r="E153" s="3"/>
      <c r="F153" s="3"/>
      <c r="G153" s="3"/>
      <c r="H153" s="3"/>
      <c r="I153" s="3"/>
      <c r="J153" s="3"/>
      <c r="K153" s="3"/>
      <c r="L153" s="11" t="n">
        <v>50.3863</v>
      </c>
      <c r="M153" s="11" t="n">
        <v>34.9637</v>
      </c>
      <c r="N153" s="11" t="n">
        <v>80.074</v>
      </c>
      <c r="O153" s="11" t="n">
        <v>2.7059</v>
      </c>
      <c r="P153" s="11" t="n">
        <v>54.2243</v>
      </c>
      <c r="Q153" s="11" t="n">
        <v>64.9039</v>
      </c>
      <c r="R153" s="11" t="n">
        <v>68.6049</v>
      </c>
      <c r="U153" s="21" t="n">
        <v>47.5243</v>
      </c>
    </row>
    <row r="154" customFormat="false" ht="15" hidden="false" customHeight="true" outlineLevel="0" collapsed="false">
      <c r="A154" s="7" t="n">
        <v>30926</v>
      </c>
      <c r="B154" s="8" t="n">
        <v>18019</v>
      </c>
      <c r="C154" s="3"/>
      <c r="D154" s="3"/>
      <c r="E154" s="3"/>
      <c r="F154" s="3"/>
      <c r="G154" s="3"/>
      <c r="H154" s="3"/>
      <c r="I154" s="3"/>
      <c r="J154" s="3"/>
      <c r="K154" s="3"/>
      <c r="L154" s="11" t="n">
        <v>50.1904</v>
      </c>
      <c r="M154" s="11" t="n">
        <v>34.7501</v>
      </c>
      <c r="N154" s="11" t="n">
        <v>80.0251</v>
      </c>
      <c r="O154" s="11" t="n">
        <v>2.7247</v>
      </c>
      <c r="P154" s="11" t="n">
        <v>53.2492</v>
      </c>
      <c r="Q154" s="11" t="n">
        <v>64.7186</v>
      </c>
      <c r="R154" s="11" t="n">
        <v>68.3984</v>
      </c>
      <c r="U154" s="21" t="n">
        <v>45.3816</v>
      </c>
    </row>
    <row r="155" customFormat="false" ht="15" hidden="false" customHeight="true" outlineLevel="0" collapsed="false">
      <c r="A155" s="7" t="n">
        <v>30956</v>
      </c>
      <c r="B155" s="8" t="n">
        <v>18024</v>
      </c>
      <c r="C155" s="3"/>
      <c r="D155" s="3"/>
      <c r="E155" s="3"/>
      <c r="F155" s="3"/>
      <c r="G155" s="3"/>
      <c r="H155" s="3"/>
      <c r="I155" s="3"/>
      <c r="J155" s="3"/>
      <c r="K155" s="3"/>
      <c r="L155" s="11" t="n">
        <v>50.4685</v>
      </c>
      <c r="M155" s="11" t="n">
        <v>34.9357</v>
      </c>
      <c r="N155" s="11" t="n">
        <v>80.4927</v>
      </c>
      <c r="O155" s="11" t="n">
        <v>2.7521</v>
      </c>
      <c r="P155" s="11" t="n">
        <v>53.2834</v>
      </c>
      <c r="Q155" s="11" t="n">
        <v>66.9398</v>
      </c>
      <c r="R155" s="11" t="n">
        <v>68.2073</v>
      </c>
      <c r="U155" s="21" t="n">
        <v>45</v>
      </c>
    </row>
    <row r="156" customFormat="false" ht="15" hidden="false" customHeight="true" outlineLevel="0" collapsed="false">
      <c r="A156" s="7" t="n">
        <v>30987</v>
      </c>
      <c r="B156" s="8" t="n">
        <v>18016</v>
      </c>
      <c r="C156" s="3"/>
      <c r="D156" s="3"/>
      <c r="E156" s="3"/>
      <c r="F156" s="3"/>
      <c r="G156" s="3"/>
      <c r="H156" s="3"/>
      <c r="I156" s="3"/>
      <c r="J156" s="3"/>
      <c r="K156" s="3"/>
      <c r="L156" s="11" t="n">
        <v>50.6061</v>
      </c>
      <c r="M156" s="11" t="n">
        <v>35.1361</v>
      </c>
      <c r="N156" s="11" t="n">
        <v>80.3627</v>
      </c>
      <c r="O156" s="11" t="n">
        <v>2.7801</v>
      </c>
      <c r="P156" s="11" t="n">
        <v>54.3882</v>
      </c>
      <c r="Q156" s="11" t="n">
        <v>66.4677</v>
      </c>
      <c r="R156" s="11" t="n">
        <v>68.746</v>
      </c>
      <c r="U156" s="21" t="n">
        <v>47.1874</v>
      </c>
    </row>
    <row r="157" customFormat="false" ht="15" hidden="false" customHeight="true" outlineLevel="0" collapsed="false">
      <c r="A157" s="7" t="n">
        <v>31017</v>
      </c>
      <c r="B157" s="8" t="n">
        <v>18023</v>
      </c>
      <c r="C157" s="3"/>
      <c r="D157" s="3"/>
      <c r="E157" s="3"/>
      <c r="F157" s="3"/>
      <c r="G157" s="3"/>
      <c r="H157" s="3"/>
      <c r="I157" s="3"/>
      <c r="J157" s="3"/>
      <c r="K157" s="3"/>
      <c r="L157" s="11" t="n">
        <v>50.7415</v>
      </c>
      <c r="M157" s="11" t="n">
        <v>35.2801</v>
      </c>
      <c r="N157" s="11" t="n">
        <v>80.413</v>
      </c>
      <c r="O157" s="11" t="n">
        <v>2.7934</v>
      </c>
      <c r="P157" s="11" t="n">
        <v>55.5595</v>
      </c>
      <c r="Q157" s="11" t="n">
        <v>66.5919</v>
      </c>
      <c r="R157" s="11" t="n">
        <v>68.5975</v>
      </c>
      <c r="U157" s="21" t="n">
        <v>48.4664</v>
      </c>
    </row>
    <row r="158" customFormat="false" ht="15" hidden="false" customHeight="true" outlineLevel="0" collapsed="false">
      <c r="A158" s="7" t="n">
        <v>31048</v>
      </c>
      <c r="B158" s="8" t="n">
        <v>18009</v>
      </c>
      <c r="C158" s="3"/>
      <c r="D158" s="3"/>
      <c r="E158" s="3"/>
      <c r="F158" s="3"/>
      <c r="G158" s="3"/>
      <c r="H158" s="3"/>
      <c r="I158" s="3"/>
      <c r="J158" s="3"/>
      <c r="K158" s="3"/>
      <c r="L158" s="11" t="n">
        <v>50.622</v>
      </c>
      <c r="M158" s="11" t="n">
        <v>35.2334</v>
      </c>
      <c r="N158" s="11" t="n">
        <v>80.1039</v>
      </c>
      <c r="O158" s="11" t="n">
        <v>2.8053</v>
      </c>
      <c r="P158" s="11" t="n">
        <v>56.3706</v>
      </c>
      <c r="Q158" s="11" t="n">
        <v>66.4976</v>
      </c>
      <c r="R158" s="11" t="n">
        <v>67.9846</v>
      </c>
      <c r="U158" s="21" t="n">
        <v>49.488</v>
      </c>
    </row>
    <row r="159" customFormat="false" ht="15" hidden="false" customHeight="true" outlineLevel="0" collapsed="false">
      <c r="A159" s="7" t="n">
        <v>31079</v>
      </c>
      <c r="B159" s="8" t="n">
        <v>17966</v>
      </c>
      <c r="C159" s="3"/>
      <c r="D159" s="3"/>
      <c r="E159" s="3"/>
      <c r="F159" s="3"/>
      <c r="G159" s="3"/>
      <c r="H159" s="3"/>
      <c r="I159" s="3"/>
      <c r="J159" s="3"/>
      <c r="K159" s="3"/>
      <c r="L159" s="11" t="n">
        <v>50.391</v>
      </c>
      <c r="M159" s="11" t="n">
        <v>34.9684</v>
      </c>
      <c r="N159" s="11" t="n">
        <v>80.0845</v>
      </c>
      <c r="O159" s="11" t="n">
        <v>2.7952</v>
      </c>
      <c r="P159" s="11" t="n">
        <v>55.0099</v>
      </c>
      <c r="Q159" s="11" t="n">
        <v>66.6061</v>
      </c>
      <c r="R159" s="11" t="n">
        <v>67.9955</v>
      </c>
      <c r="U159" s="21" t="n">
        <v>47.6118</v>
      </c>
    </row>
    <row r="160" customFormat="false" ht="15" hidden="false" customHeight="true" outlineLevel="0" collapsed="false">
      <c r="A160" s="7" t="n">
        <v>31107</v>
      </c>
      <c r="B160" s="8" t="n">
        <v>17939</v>
      </c>
      <c r="C160" s="3"/>
      <c r="D160" s="3"/>
      <c r="E160" s="3"/>
      <c r="F160" s="3"/>
      <c r="G160" s="3"/>
      <c r="H160" s="3"/>
      <c r="I160" s="3"/>
      <c r="J160" s="3"/>
      <c r="K160" s="3"/>
      <c r="L160" s="11" t="n">
        <v>50.7781</v>
      </c>
      <c r="M160" s="11" t="n">
        <v>35.3362</v>
      </c>
      <c r="N160" s="11" t="n">
        <v>80.374</v>
      </c>
      <c r="O160" s="11" t="n">
        <v>2.8209</v>
      </c>
      <c r="P160" s="11" t="n">
        <v>55.6836</v>
      </c>
      <c r="Q160" s="11" t="n">
        <v>66.5851</v>
      </c>
      <c r="R160" s="11" t="n">
        <v>68.3928</v>
      </c>
      <c r="U160" s="21" t="n">
        <v>48.0124</v>
      </c>
    </row>
    <row r="161" customFormat="false" ht="15" hidden="false" customHeight="true" outlineLevel="0" collapsed="false">
      <c r="A161" s="7" t="n">
        <v>31138</v>
      </c>
      <c r="B161" s="8" t="n">
        <v>17886</v>
      </c>
      <c r="C161" s="3"/>
      <c r="D161" s="3"/>
      <c r="E161" s="3"/>
      <c r="F161" s="3"/>
      <c r="G161" s="3"/>
      <c r="H161" s="3"/>
      <c r="I161" s="3"/>
      <c r="J161" s="3"/>
      <c r="K161" s="3"/>
      <c r="L161" s="11" t="n">
        <v>50.5827</v>
      </c>
      <c r="M161" s="11" t="n">
        <v>35.066</v>
      </c>
      <c r="N161" s="11" t="n">
        <v>80.5071</v>
      </c>
      <c r="O161" s="11" t="n">
        <v>2.7692</v>
      </c>
      <c r="P161" s="11" t="n">
        <v>55.426</v>
      </c>
      <c r="Q161" s="11" t="n">
        <v>67.4395</v>
      </c>
      <c r="R161" s="11" t="n">
        <v>68.9368</v>
      </c>
      <c r="U161" s="21" t="n">
        <v>47.6371</v>
      </c>
    </row>
    <row r="162" customFormat="false" ht="15" hidden="false" customHeight="true" outlineLevel="0" collapsed="false">
      <c r="A162" s="7" t="n">
        <v>31168</v>
      </c>
      <c r="B162" s="8" t="n">
        <v>17855</v>
      </c>
      <c r="C162" s="3"/>
      <c r="D162" s="3"/>
      <c r="E162" s="3"/>
      <c r="F162" s="3"/>
      <c r="G162" s="3"/>
      <c r="H162" s="3"/>
      <c r="I162" s="3"/>
      <c r="J162" s="3"/>
      <c r="K162" s="3"/>
      <c r="L162" s="11" t="n">
        <v>50.6957</v>
      </c>
      <c r="M162" s="11" t="n">
        <v>35.112</v>
      </c>
      <c r="N162" s="11" t="n">
        <v>80.7944</v>
      </c>
      <c r="O162" s="11" t="n">
        <v>2.7904</v>
      </c>
      <c r="P162" s="11" t="n">
        <v>55.1998</v>
      </c>
      <c r="Q162" s="11" t="n">
        <v>67.7797</v>
      </c>
      <c r="R162" s="11" t="n">
        <v>69.061</v>
      </c>
      <c r="U162" s="21" t="n">
        <v>47.3123</v>
      </c>
    </row>
    <row r="163" customFormat="false" ht="15" hidden="false" customHeight="true" outlineLevel="0" collapsed="false">
      <c r="A163" s="7" t="n">
        <v>31199</v>
      </c>
      <c r="B163" s="8" t="n">
        <v>17819</v>
      </c>
      <c r="C163" s="3"/>
      <c r="D163" s="3"/>
      <c r="E163" s="3"/>
      <c r="F163" s="3"/>
      <c r="G163" s="3"/>
      <c r="H163" s="3"/>
      <c r="I163" s="3"/>
      <c r="J163" s="3"/>
      <c r="K163" s="3"/>
      <c r="L163" s="11" t="n">
        <v>50.7177</v>
      </c>
      <c r="M163" s="11" t="n">
        <v>35.1922</v>
      </c>
      <c r="N163" s="11" t="n">
        <v>80.6186</v>
      </c>
      <c r="O163" s="11" t="n">
        <v>2.8125</v>
      </c>
      <c r="P163" s="11" t="n">
        <v>55.4122</v>
      </c>
      <c r="Q163" s="11" t="n">
        <v>67.8779</v>
      </c>
      <c r="R163" s="11" t="n">
        <v>68.1566</v>
      </c>
      <c r="U163" s="21" t="n">
        <v>47.173</v>
      </c>
    </row>
    <row r="164" customFormat="false" ht="15" hidden="false" customHeight="true" outlineLevel="0" collapsed="false">
      <c r="A164" s="7" t="n">
        <v>31229</v>
      </c>
      <c r="B164" s="8" t="n">
        <v>17776</v>
      </c>
      <c r="C164" s="3"/>
      <c r="D164" s="3"/>
      <c r="E164" s="3"/>
      <c r="F164" s="3"/>
      <c r="G164" s="3"/>
      <c r="H164" s="3"/>
      <c r="I164" s="3"/>
      <c r="J164" s="3"/>
      <c r="K164" s="3"/>
      <c r="L164" s="11" t="n">
        <v>50.5235</v>
      </c>
      <c r="M164" s="11" t="n">
        <v>35.0651</v>
      </c>
      <c r="N164" s="11" t="n">
        <v>80.2859</v>
      </c>
      <c r="O164" s="11" t="n">
        <v>2.7563</v>
      </c>
      <c r="P164" s="11" t="n">
        <v>56.2649</v>
      </c>
      <c r="Q164" s="11" t="n">
        <v>67.9414</v>
      </c>
      <c r="R164" s="11" t="n">
        <v>67.7641</v>
      </c>
      <c r="U164" s="21" t="n">
        <v>49.0764</v>
      </c>
    </row>
    <row r="165" customFormat="false" ht="15" hidden="false" customHeight="true" outlineLevel="0" collapsed="false">
      <c r="A165" s="7" t="n">
        <v>31260</v>
      </c>
      <c r="B165" s="8" t="n">
        <v>17756</v>
      </c>
      <c r="C165" s="3"/>
      <c r="D165" s="3"/>
      <c r="E165" s="3"/>
      <c r="F165" s="3"/>
      <c r="G165" s="3"/>
      <c r="H165" s="3"/>
      <c r="I165" s="3"/>
      <c r="J165" s="3"/>
      <c r="K165" s="3"/>
      <c r="L165" s="11" t="n">
        <v>50.7665</v>
      </c>
      <c r="M165" s="11" t="n">
        <v>35.2589</v>
      </c>
      <c r="N165" s="11" t="n">
        <v>80.5917</v>
      </c>
      <c r="O165" s="11" t="n">
        <v>2.7778</v>
      </c>
      <c r="P165" s="11" t="n">
        <v>56.3732</v>
      </c>
      <c r="Q165" s="11" t="n">
        <v>68.0057</v>
      </c>
      <c r="R165" s="11" t="n">
        <v>67.4143</v>
      </c>
      <c r="U165" s="21" t="n">
        <v>48.4536</v>
      </c>
    </row>
    <row r="166" customFormat="false" ht="15" hidden="false" customHeight="true" outlineLevel="0" collapsed="false">
      <c r="A166" s="7" t="n">
        <v>31291</v>
      </c>
      <c r="B166" s="8" t="n">
        <v>17718</v>
      </c>
      <c r="C166" s="3"/>
      <c r="D166" s="3"/>
      <c r="E166" s="3"/>
      <c r="F166" s="3"/>
      <c r="G166" s="3"/>
      <c r="H166" s="3"/>
      <c r="I166" s="3"/>
      <c r="J166" s="3"/>
      <c r="K166" s="3"/>
      <c r="L166" s="11" t="n">
        <v>50.798</v>
      </c>
      <c r="M166" s="11" t="n">
        <v>35.119</v>
      </c>
      <c r="N166" s="11" t="n">
        <v>81.1666</v>
      </c>
      <c r="O166" s="11" t="n">
        <v>2.7509</v>
      </c>
      <c r="P166" s="11" t="n">
        <v>56.1075</v>
      </c>
      <c r="Q166" s="11" t="n">
        <v>68.2982</v>
      </c>
      <c r="R166" s="11" t="n">
        <v>68.5246</v>
      </c>
      <c r="U166" s="21" t="n">
        <v>48.0979</v>
      </c>
    </row>
    <row r="167" customFormat="false" ht="15" hidden="false" customHeight="true" outlineLevel="0" collapsed="false">
      <c r="A167" s="7" t="n">
        <v>31321</v>
      </c>
      <c r="B167" s="8" t="n">
        <v>17708</v>
      </c>
      <c r="C167" s="3"/>
      <c r="D167" s="3"/>
      <c r="E167" s="3"/>
      <c r="F167" s="3"/>
      <c r="G167" s="3"/>
      <c r="H167" s="3"/>
      <c r="I167" s="3"/>
      <c r="J167" s="3"/>
      <c r="K167" s="3"/>
      <c r="L167" s="11" t="n">
        <v>50.7203</v>
      </c>
      <c r="M167" s="11" t="n">
        <v>35.1111</v>
      </c>
      <c r="N167" s="11" t="n">
        <v>80.8952</v>
      </c>
      <c r="O167" s="11" t="n">
        <v>2.7556</v>
      </c>
      <c r="P167" s="11" t="n">
        <v>56.2885</v>
      </c>
      <c r="Q167" s="11" t="n">
        <v>67.9805</v>
      </c>
      <c r="R167" s="11" t="n">
        <v>67.8966</v>
      </c>
      <c r="U167" s="21" t="n">
        <v>47.8904</v>
      </c>
    </row>
    <row r="168" customFormat="false" ht="15" hidden="false" customHeight="true" outlineLevel="0" collapsed="false">
      <c r="A168" s="7" t="n">
        <v>31352</v>
      </c>
      <c r="B168" s="8" t="n">
        <v>17697</v>
      </c>
      <c r="C168" s="3"/>
      <c r="D168" s="3"/>
      <c r="E168" s="3"/>
      <c r="F168" s="3"/>
      <c r="G168" s="3"/>
      <c r="H168" s="3"/>
      <c r="I168" s="3"/>
      <c r="J168" s="3"/>
      <c r="K168" s="3"/>
      <c r="L168" s="11" t="n">
        <v>51.0769</v>
      </c>
      <c r="M168" s="11" t="n">
        <v>35.4607</v>
      </c>
      <c r="N168" s="11" t="n">
        <v>81.1335</v>
      </c>
      <c r="O168" s="11" t="n">
        <v>2.8018</v>
      </c>
      <c r="P168" s="11" t="n">
        <v>57.2678</v>
      </c>
      <c r="Q168" s="11" t="n">
        <v>67.3351</v>
      </c>
      <c r="R168" s="11" t="n">
        <v>68.9735</v>
      </c>
      <c r="U168" s="21" t="n">
        <v>48.867</v>
      </c>
    </row>
    <row r="169" customFormat="false" ht="15" hidden="false" customHeight="true" outlineLevel="0" collapsed="false">
      <c r="A169" s="7" t="n">
        <v>31382</v>
      </c>
      <c r="B169" s="8" t="n">
        <v>17693</v>
      </c>
      <c r="C169" s="3"/>
      <c r="D169" s="3"/>
      <c r="E169" s="3"/>
      <c r="F169" s="3"/>
      <c r="G169" s="3"/>
      <c r="H169" s="3"/>
      <c r="I169" s="3"/>
      <c r="J169" s="3"/>
      <c r="K169" s="3"/>
      <c r="L169" s="11" t="n">
        <v>51.2379</v>
      </c>
      <c r="M169" s="11" t="n">
        <v>35.5397</v>
      </c>
      <c r="N169" s="11" t="n">
        <v>81.4953</v>
      </c>
      <c r="O169" s="11" t="n">
        <v>2.8222</v>
      </c>
      <c r="P169" s="11" t="n">
        <v>56.6329</v>
      </c>
      <c r="Q169" s="11" t="n">
        <v>68.4052</v>
      </c>
      <c r="R169" s="11" t="n">
        <v>68.6647</v>
      </c>
      <c r="U169" s="21" t="n">
        <v>47.7737</v>
      </c>
    </row>
    <row r="170" customFormat="false" ht="15" hidden="false" customHeight="true" outlineLevel="0" collapsed="false">
      <c r="A170" s="7" t="n">
        <v>31413</v>
      </c>
      <c r="B170" s="8" t="n">
        <v>17686</v>
      </c>
      <c r="C170" s="3"/>
      <c r="D170" s="3"/>
      <c r="E170" s="3"/>
      <c r="F170" s="3"/>
      <c r="G170" s="3"/>
      <c r="H170" s="3"/>
      <c r="I170" s="3"/>
      <c r="J170" s="3"/>
      <c r="K170" s="3"/>
      <c r="L170" s="11" t="n">
        <v>51.8511</v>
      </c>
      <c r="M170" s="11" t="n">
        <v>35.9417</v>
      </c>
      <c r="N170" s="11" t="n">
        <v>82.5458</v>
      </c>
      <c r="O170" s="11" t="n">
        <v>2.8134</v>
      </c>
      <c r="P170" s="11" t="n">
        <v>58.3844</v>
      </c>
      <c r="Q170" s="11" t="n">
        <v>69.1252</v>
      </c>
      <c r="R170" s="11" t="n">
        <v>70.0598</v>
      </c>
      <c r="U170" s="21" t="n">
        <v>49.8425</v>
      </c>
    </row>
    <row r="171" customFormat="false" ht="15" hidden="false" customHeight="true" outlineLevel="0" collapsed="false">
      <c r="A171" s="7" t="n">
        <v>31444</v>
      </c>
      <c r="B171" s="8" t="n">
        <v>17663</v>
      </c>
      <c r="C171" s="3"/>
      <c r="D171" s="3"/>
      <c r="E171" s="3"/>
      <c r="F171" s="3"/>
      <c r="G171" s="3"/>
      <c r="H171" s="3"/>
      <c r="I171" s="3"/>
      <c r="J171" s="3"/>
      <c r="K171" s="3"/>
      <c r="L171" s="11" t="n">
        <v>51.5828</v>
      </c>
      <c r="M171" s="11" t="n">
        <v>35.7252</v>
      </c>
      <c r="N171" s="11" t="n">
        <v>82.2165</v>
      </c>
      <c r="O171" s="11" t="n">
        <v>2.8152</v>
      </c>
      <c r="P171" s="11" t="n">
        <v>57.6596</v>
      </c>
      <c r="Q171" s="11" t="n">
        <v>69.1462</v>
      </c>
      <c r="R171" s="11" t="n">
        <v>70.0812</v>
      </c>
      <c r="U171" s="21" t="n">
        <v>49.366</v>
      </c>
    </row>
    <row r="172" customFormat="false" ht="15" hidden="false" customHeight="true" outlineLevel="0" collapsed="false">
      <c r="A172" s="7" t="n">
        <v>31472</v>
      </c>
      <c r="B172" s="8" t="n">
        <v>17624</v>
      </c>
      <c r="C172" s="3"/>
      <c r="D172" s="3"/>
      <c r="E172" s="3"/>
      <c r="F172" s="3"/>
      <c r="G172" s="3"/>
      <c r="H172" s="3"/>
      <c r="I172" s="3"/>
      <c r="J172" s="3"/>
      <c r="K172" s="3"/>
      <c r="L172" s="11" t="n">
        <v>51.4024</v>
      </c>
      <c r="M172" s="11" t="n">
        <v>35.6589</v>
      </c>
      <c r="N172" s="11" t="n">
        <v>81.7418</v>
      </c>
      <c r="O172" s="11" t="n">
        <v>2.8375</v>
      </c>
      <c r="P172" s="11" t="n">
        <v>56.7482</v>
      </c>
      <c r="Q172" s="11" t="n">
        <v>68.128</v>
      </c>
      <c r="R172" s="11" t="n">
        <v>69.4405</v>
      </c>
      <c r="U172" s="21" t="n">
        <v>47.9203</v>
      </c>
    </row>
    <row r="173" customFormat="false" ht="15" hidden="false" customHeight="true" outlineLevel="0" collapsed="false">
      <c r="A173" s="7" t="n">
        <v>31503</v>
      </c>
      <c r="B173" s="8" t="n">
        <v>17616</v>
      </c>
      <c r="C173" s="3"/>
      <c r="D173" s="3"/>
      <c r="E173" s="3"/>
      <c r="F173" s="3"/>
      <c r="G173" s="3"/>
      <c r="H173" s="3"/>
      <c r="I173" s="3"/>
      <c r="J173" s="3"/>
      <c r="K173" s="3"/>
      <c r="L173" s="11" t="n">
        <v>51.5522</v>
      </c>
      <c r="M173" s="11" t="n">
        <v>35.6929</v>
      </c>
      <c r="N173" s="11" t="n">
        <v>82.203</v>
      </c>
      <c r="O173" s="11" t="n">
        <v>2.8442</v>
      </c>
      <c r="P173" s="11" t="n">
        <v>56.3797</v>
      </c>
      <c r="Q173" s="11" t="n">
        <v>68.6336</v>
      </c>
      <c r="R173" s="11" t="n">
        <v>70.234</v>
      </c>
      <c r="U173" s="21" t="n">
        <v>46.976</v>
      </c>
    </row>
    <row r="174" customFormat="false" ht="15" hidden="false" customHeight="true" outlineLevel="0" collapsed="false">
      <c r="A174" s="7" t="n">
        <v>31533</v>
      </c>
      <c r="B174" s="8" t="n">
        <v>17593</v>
      </c>
      <c r="C174" s="3"/>
      <c r="D174" s="3"/>
      <c r="E174" s="3"/>
      <c r="F174" s="3"/>
      <c r="G174" s="3"/>
      <c r="H174" s="3"/>
      <c r="I174" s="3"/>
      <c r="J174" s="3"/>
      <c r="K174" s="3"/>
      <c r="L174" s="11" t="n">
        <v>51.5898</v>
      </c>
      <c r="M174" s="11" t="n">
        <v>35.6006</v>
      </c>
      <c r="N174" s="11" t="n">
        <v>82.6385</v>
      </c>
      <c r="O174" s="11" t="n">
        <v>2.8522</v>
      </c>
      <c r="P174" s="11" t="n">
        <v>56.1345</v>
      </c>
      <c r="Q174" s="11" t="n">
        <v>68.5541</v>
      </c>
      <c r="R174" s="11" t="n">
        <v>71.4536</v>
      </c>
      <c r="U174" s="21" t="n">
        <v>46.6006</v>
      </c>
    </row>
    <row r="175" customFormat="false" ht="15" hidden="false" customHeight="true" outlineLevel="0" collapsed="false">
      <c r="A175" s="7" t="n">
        <v>31564</v>
      </c>
      <c r="B175" s="8" t="n">
        <v>17530</v>
      </c>
      <c r="C175" s="3"/>
      <c r="D175" s="3"/>
      <c r="E175" s="3"/>
      <c r="F175" s="3"/>
      <c r="G175" s="3"/>
      <c r="H175" s="3"/>
      <c r="I175" s="3"/>
      <c r="J175" s="3"/>
      <c r="K175" s="3"/>
      <c r="L175" s="11" t="n">
        <v>51.3868</v>
      </c>
      <c r="M175" s="11" t="n">
        <v>35.3847</v>
      </c>
      <c r="N175" s="11" t="n">
        <v>82.5535</v>
      </c>
      <c r="O175" s="11" t="n">
        <v>2.7973</v>
      </c>
      <c r="P175" s="11" t="n">
        <v>56.7237</v>
      </c>
      <c r="Q175" s="11" t="n">
        <v>68.3428</v>
      </c>
      <c r="R175" s="11" t="n">
        <v>71.0749</v>
      </c>
      <c r="U175" s="21" t="n">
        <v>47.6615</v>
      </c>
    </row>
    <row r="176" customFormat="false" ht="15" hidden="false" customHeight="true" outlineLevel="0" collapsed="false">
      <c r="A176" s="7" t="n">
        <v>31594</v>
      </c>
      <c r="B176" s="8" t="n">
        <v>17497</v>
      </c>
      <c r="C176" s="3"/>
      <c r="D176" s="3"/>
      <c r="E176" s="3"/>
      <c r="F176" s="3"/>
      <c r="G176" s="3"/>
      <c r="H176" s="3"/>
      <c r="I176" s="3"/>
      <c r="J176" s="3"/>
      <c r="K176" s="3"/>
      <c r="L176" s="11" t="n">
        <v>51.6877</v>
      </c>
      <c r="M176" s="11" t="n">
        <v>35.7127</v>
      </c>
      <c r="N176" s="11" t="n">
        <v>82.6535</v>
      </c>
      <c r="O176" s="11" t="n">
        <v>2.9047</v>
      </c>
      <c r="P176" s="11" t="n">
        <v>57.0585</v>
      </c>
      <c r="Q176" s="11" t="n">
        <v>68.2606</v>
      </c>
      <c r="R176" s="11" t="n">
        <v>71.3002</v>
      </c>
      <c r="U176" s="21" t="n">
        <v>47.9082</v>
      </c>
    </row>
    <row r="177" customFormat="false" ht="15" hidden="false" customHeight="true" outlineLevel="0" collapsed="false">
      <c r="A177" s="7" t="n">
        <v>31625</v>
      </c>
      <c r="B177" s="8" t="n">
        <v>17489</v>
      </c>
      <c r="C177" s="3"/>
      <c r="D177" s="3"/>
      <c r="E177" s="3"/>
      <c r="F177" s="3"/>
      <c r="G177" s="3"/>
      <c r="H177" s="3"/>
      <c r="I177" s="3"/>
      <c r="J177" s="3"/>
      <c r="K177" s="3"/>
      <c r="L177" s="11" t="n">
        <v>51.8215</v>
      </c>
      <c r="M177" s="11" t="n">
        <v>35.7019</v>
      </c>
      <c r="N177" s="11" t="n">
        <v>83.1928</v>
      </c>
      <c r="O177" s="11" t="n">
        <v>2.9307</v>
      </c>
      <c r="P177" s="11" t="n">
        <v>56.8562</v>
      </c>
      <c r="Q177" s="11" t="n">
        <v>68.1792</v>
      </c>
      <c r="R177" s="11" t="n">
        <v>71.8821</v>
      </c>
      <c r="U177" s="21" t="n">
        <v>47.0119</v>
      </c>
    </row>
    <row r="178" customFormat="false" ht="15" hidden="false" customHeight="true" outlineLevel="0" collapsed="false">
      <c r="A178" s="7" t="n">
        <v>31656</v>
      </c>
      <c r="B178" s="8" t="n">
        <v>17498</v>
      </c>
      <c r="C178" s="3"/>
      <c r="D178" s="3"/>
      <c r="E178" s="3"/>
      <c r="F178" s="3"/>
      <c r="G178" s="3"/>
      <c r="H178" s="3"/>
      <c r="I178" s="3"/>
      <c r="J178" s="3"/>
      <c r="K178" s="3"/>
      <c r="L178" s="11" t="n">
        <v>51.9572</v>
      </c>
      <c r="M178" s="11" t="n">
        <v>35.8755</v>
      </c>
      <c r="N178" s="11" t="n">
        <v>83.1569</v>
      </c>
      <c r="O178" s="11" t="n">
        <v>2.9485</v>
      </c>
      <c r="P178" s="11" t="n">
        <v>57.7715</v>
      </c>
      <c r="Q178" s="11" t="n">
        <v>67.7712</v>
      </c>
      <c r="R178" s="11" t="n">
        <v>72.4644</v>
      </c>
      <c r="U178" s="21" t="n">
        <v>48.4753</v>
      </c>
    </row>
    <row r="179" customFormat="false" ht="15" hidden="false" customHeight="true" outlineLevel="0" collapsed="false">
      <c r="A179" s="7" t="n">
        <v>31686</v>
      </c>
      <c r="B179" s="8" t="n">
        <v>17477</v>
      </c>
      <c r="C179" s="3"/>
      <c r="D179" s="3"/>
      <c r="E179" s="3"/>
      <c r="F179" s="3"/>
      <c r="G179" s="3"/>
      <c r="H179" s="3"/>
      <c r="I179" s="3"/>
      <c r="J179" s="3"/>
      <c r="K179" s="3"/>
      <c r="L179" s="11" t="n">
        <v>52.1533</v>
      </c>
      <c r="M179" s="11" t="n">
        <v>35.8636</v>
      </c>
      <c r="N179" s="11" t="n">
        <v>83.933</v>
      </c>
      <c r="O179" s="11" t="n">
        <v>2.9686</v>
      </c>
      <c r="P179" s="11" t="n">
        <v>57.251</v>
      </c>
      <c r="Q179" s="11" t="n">
        <v>68.3523</v>
      </c>
      <c r="R179" s="11" t="n">
        <v>73.2376</v>
      </c>
      <c r="U179" s="21" t="n">
        <v>47.3578</v>
      </c>
    </row>
    <row r="180" customFormat="false" ht="15" hidden="false" customHeight="true" outlineLevel="0" collapsed="false">
      <c r="A180" s="7" t="n">
        <v>31717</v>
      </c>
      <c r="B180" s="8" t="n">
        <v>17472</v>
      </c>
      <c r="C180" s="3"/>
      <c r="D180" s="3"/>
      <c r="E180" s="3"/>
      <c r="F180" s="3"/>
      <c r="G180" s="3"/>
      <c r="H180" s="3"/>
      <c r="I180" s="3"/>
      <c r="J180" s="3"/>
      <c r="K180" s="3"/>
      <c r="L180" s="11" t="n">
        <v>52.3486</v>
      </c>
      <c r="M180" s="11" t="n">
        <v>35.9957</v>
      </c>
      <c r="N180" s="11" t="n">
        <v>84.2529</v>
      </c>
      <c r="O180" s="11" t="n">
        <v>2.994</v>
      </c>
      <c r="P180" s="11" t="n">
        <v>57.8174</v>
      </c>
      <c r="Q180" s="11" t="n">
        <v>68.7566</v>
      </c>
      <c r="R180" s="11" t="n">
        <v>72.4788</v>
      </c>
      <c r="U180" s="21" t="n">
        <v>47.9017</v>
      </c>
    </row>
    <row r="181" customFormat="false" ht="15" hidden="false" customHeight="true" outlineLevel="0" collapsed="false">
      <c r="A181" s="7" t="n">
        <v>31747</v>
      </c>
      <c r="B181" s="8" t="n">
        <v>17478</v>
      </c>
      <c r="C181" s="3"/>
      <c r="D181" s="3"/>
      <c r="E181" s="3"/>
      <c r="F181" s="3"/>
      <c r="G181" s="3"/>
      <c r="H181" s="3"/>
      <c r="I181" s="3"/>
      <c r="J181" s="3"/>
      <c r="K181" s="3"/>
      <c r="L181" s="11" t="n">
        <v>52.8676</v>
      </c>
      <c r="M181" s="11" t="n">
        <v>36.3775</v>
      </c>
      <c r="N181" s="11" t="n">
        <v>85.0094</v>
      </c>
      <c r="O181" s="11" t="n">
        <v>3.0548</v>
      </c>
      <c r="P181" s="11" t="n">
        <v>58.5976</v>
      </c>
      <c r="Q181" s="11" t="n">
        <v>69.8013</v>
      </c>
      <c r="R181" s="11" t="n">
        <v>73.1347</v>
      </c>
      <c r="U181" s="21" t="n">
        <v>49.1628</v>
      </c>
    </row>
    <row r="182" customFormat="false" ht="15" hidden="false" customHeight="true" outlineLevel="0" collapsed="false">
      <c r="A182" s="7" t="n">
        <v>31778</v>
      </c>
      <c r="B182" s="8" t="n">
        <v>17465</v>
      </c>
      <c r="C182" s="3"/>
      <c r="D182" s="3"/>
      <c r="E182" s="3"/>
      <c r="F182" s="3"/>
      <c r="G182" s="3"/>
      <c r="H182" s="3"/>
      <c r="I182" s="3"/>
      <c r="J182" s="3"/>
      <c r="K182" s="3"/>
      <c r="L182" s="11" t="n">
        <v>52.6728</v>
      </c>
      <c r="M182" s="11" t="n">
        <v>36.3071</v>
      </c>
      <c r="N182" s="11" t="n">
        <v>84.4957</v>
      </c>
      <c r="O182" s="11" t="n">
        <v>3.0861</v>
      </c>
      <c r="P182" s="11" t="n">
        <v>58.8788</v>
      </c>
      <c r="Q182" s="11" t="n">
        <v>68.5163</v>
      </c>
      <c r="R182" s="11" t="n">
        <v>73.6235</v>
      </c>
      <c r="U182" s="21" t="n">
        <v>49.5846</v>
      </c>
    </row>
    <row r="183" customFormat="false" ht="15" hidden="false" customHeight="true" outlineLevel="0" collapsed="false">
      <c r="A183" s="7" t="n">
        <v>31809</v>
      </c>
      <c r="B183" s="8" t="n">
        <v>17499</v>
      </c>
      <c r="C183" s="3"/>
      <c r="D183" s="3"/>
      <c r="E183" s="3"/>
      <c r="F183" s="3"/>
      <c r="G183" s="3"/>
      <c r="H183" s="3"/>
      <c r="I183" s="3"/>
      <c r="J183" s="3"/>
      <c r="K183" s="3"/>
      <c r="L183" s="11" t="n">
        <v>53.4566</v>
      </c>
      <c r="M183" s="11" t="n">
        <v>36.9841</v>
      </c>
      <c r="N183" s="11" t="n">
        <v>85.3243</v>
      </c>
      <c r="O183" s="11" t="n">
        <v>3.1188</v>
      </c>
      <c r="P183" s="11" t="n">
        <v>60.6395</v>
      </c>
      <c r="Q183" s="11" t="n">
        <v>68.9859</v>
      </c>
      <c r="R183" s="11" t="n">
        <v>74.0587</v>
      </c>
      <c r="U183" s="21" t="n">
        <v>51.9997</v>
      </c>
    </row>
    <row r="184" customFormat="false" ht="15" hidden="false" customHeight="true" outlineLevel="0" collapsed="false">
      <c r="A184" s="7" t="n">
        <v>31837</v>
      </c>
      <c r="B184" s="8" t="n">
        <v>17507</v>
      </c>
      <c r="C184" s="3"/>
      <c r="D184" s="3"/>
      <c r="E184" s="3"/>
      <c r="F184" s="3"/>
      <c r="G184" s="3"/>
      <c r="H184" s="3"/>
      <c r="I184" s="3"/>
      <c r="J184" s="3"/>
      <c r="K184" s="3"/>
      <c r="L184" s="11" t="n">
        <v>53.4815</v>
      </c>
      <c r="M184" s="11" t="n">
        <v>36.9539</v>
      </c>
      <c r="N184" s="11" t="n">
        <v>85.5108</v>
      </c>
      <c r="O184" s="11" t="n">
        <v>3.1333</v>
      </c>
      <c r="P184" s="11" t="n">
        <v>59.8693</v>
      </c>
      <c r="Q184" s="11" t="n">
        <v>69.3223</v>
      </c>
      <c r="R184" s="11" t="n">
        <v>74.4894</v>
      </c>
      <c r="U184" s="21" t="n">
        <v>50.7799</v>
      </c>
    </row>
    <row r="185" customFormat="false" ht="15" hidden="false" customHeight="true" outlineLevel="0" collapsed="false">
      <c r="A185" s="7" t="n">
        <v>31868</v>
      </c>
      <c r="B185" s="8" t="n">
        <v>17525</v>
      </c>
      <c r="C185" s="3"/>
      <c r="D185" s="3"/>
      <c r="E185" s="3"/>
      <c r="F185" s="3"/>
      <c r="G185" s="3"/>
      <c r="H185" s="3"/>
      <c r="I185" s="3"/>
      <c r="J185" s="3"/>
      <c r="K185" s="3"/>
      <c r="L185" s="11" t="n">
        <v>53.8011</v>
      </c>
      <c r="M185" s="11" t="n">
        <v>37.1674</v>
      </c>
      <c r="N185" s="11" t="n">
        <v>86.0431</v>
      </c>
      <c r="O185" s="11" t="n">
        <v>3.1684</v>
      </c>
      <c r="P185" s="11" t="n">
        <v>59.4247</v>
      </c>
      <c r="Q185" s="11" t="n">
        <v>69.4344</v>
      </c>
      <c r="R185" s="11" t="n">
        <v>75.3117</v>
      </c>
      <c r="U185" s="21" t="n">
        <v>50.0939</v>
      </c>
    </row>
    <row r="186" customFormat="false" ht="15" hidden="false" customHeight="true" outlineLevel="0" collapsed="false">
      <c r="A186" s="7" t="n">
        <v>31898</v>
      </c>
      <c r="B186" s="8" t="n">
        <v>17542</v>
      </c>
      <c r="C186" s="3"/>
      <c r="D186" s="3"/>
      <c r="E186" s="3"/>
      <c r="F186" s="3"/>
      <c r="G186" s="3"/>
      <c r="H186" s="3"/>
      <c r="I186" s="3"/>
      <c r="J186" s="3"/>
      <c r="K186" s="3"/>
      <c r="L186" s="11" t="n">
        <v>54.1869</v>
      </c>
      <c r="M186" s="11" t="n">
        <v>37.3633</v>
      </c>
      <c r="N186" s="11" t="n">
        <v>86.8776</v>
      </c>
      <c r="O186" s="11" t="n">
        <v>3.2229</v>
      </c>
      <c r="P186" s="11" t="n">
        <v>58.7067</v>
      </c>
      <c r="Q186" s="11" t="n">
        <v>69.6854</v>
      </c>
      <c r="R186" s="11" t="n">
        <v>75.5706</v>
      </c>
      <c r="U186" s="21" t="n">
        <v>49.0432</v>
      </c>
    </row>
    <row r="187" customFormat="false" ht="15" hidden="false" customHeight="true" outlineLevel="0" collapsed="false">
      <c r="A187" s="7" t="n">
        <v>31929</v>
      </c>
      <c r="B187" s="8" t="n">
        <v>17537</v>
      </c>
      <c r="C187" s="3"/>
      <c r="D187" s="3"/>
      <c r="E187" s="3"/>
      <c r="F187" s="3"/>
      <c r="G187" s="3"/>
      <c r="H187" s="3"/>
      <c r="I187" s="3"/>
      <c r="J187" s="3"/>
      <c r="K187" s="3"/>
      <c r="L187" s="11" t="n">
        <v>54.3874</v>
      </c>
      <c r="M187" s="11" t="n">
        <v>37.4995</v>
      </c>
      <c r="N187" s="11" t="n">
        <v>87.2043</v>
      </c>
      <c r="O187" s="11" t="n">
        <v>3.2753</v>
      </c>
      <c r="P187" s="11" t="n">
        <v>57.8473</v>
      </c>
      <c r="Q187" s="11" t="n">
        <v>69.7693</v>
      </c>
      <c r="R187" s="11" t="n">
        <v>76.2395</v>
      </c>
      <c r="U187" s="21" t="n">
        <v>47.9007</v>
      </c>
    </row>
    <row r="188" customFormat="false" ht="15" hidden="false" customHeight="true" outlineLevel="0" collapsed="false">
      <c r="A188" s="7" t="n">
        <v>31959</v>
      </c>
      <c r="B188" s="8" t="n">
        <v>17593</v>
      </c>
      <c r="C188" s="3"/>
      <c r="D188" s="3"/>
      <c r="E188" s="3"/>
      <c r="F188" s="3"/>
      <c r="G188" s="3"/>
      <c r="H188" s="3"/>
      <c r="I188" s="3"/>
      <c r="J188" s="3"/>
      <c r="K188" s="3"/>
      <c r="L188" s="11" t="n">
        <v>54.8155</v>
      </c>
      <c r="M188" s="11" t="n">
        <v>37.6438</v>
      </c>
      <c r="N188" s="11" t="n">
        <v>88.3543</v>
      </c>
      <c r="O188" s="11" t="n">
        <v>3.3324</v>
      </c>
      <c r="P188" s="11" t="n">
        <v>57.5576</v>
      </c>
      <c r="Q188" s="11" t="n">
        <v>70.2333</v>
      </c>
      <c r="R188" s="11" t="n">
        <v>78.1726</v>
      </c>
      <c r="U188" s="21" t="n">
        <v>47.4006</v>
      </c>
    </row>
    <row r="189" customFormat="false" ht="15" hidden="false" customHeight="true" outlineLevel="0" collapsed="false">
      <c r="A189" s="7" t="n">
        <v>31990</v>
      </c>
      <c r="B189" s="8" t="n">
        <v>17630</v>
      </c>
      <c r="C189" s="3"/>
      <c r="D189" s="3"/>
      <c r="E189" s="3"/>
      <c r="F189" s="3"/>
      <c r="G189" s="3"/>
      <c r="H189" s="3"/>
      <c r="I189" s="3"/>
      <c r="J189" s="3"/>
      <c r="K189" s="3"/>
      <c r="L189" s="11" t="n">
        <v>55.1103</v>
      </c>
      <c r="M189" s="11" t="n">
        <v>38.0234</v>
      </c>
      <c r="N189" s="11" t="n">
        <v>88.2852</v>
      </c>
      <c r="O189" s="11" t="n">
        <v>3.3767</v>
      </c>
      <c r="P189" s="11" t="n">
        <v>58.1606</v>
      </c>
      <c r="Q189" s="11" t="n">
        <v>70.1165</v>
      </c>
      <c r="R189" s="11" t="n">
        <v>78.2655</v>
      </c>
      <c r="U189" s="21" t="n">
        <v>47.6897</v>
      </c>
    </row>
    <row r="190" customFormat="false" ht="15" hidden="false" customHeight="true" outlineLevel="0" collapsed="false">
      <c r="A190" s="7" t="n">
        <v>32021</v>
      </c>
      <c r="B190" s="8" t="n">
        <v>17691</v>
      </c>
      <c r="C190" s="3"/>
      <c r="D190" s="3"/>
      <c r="E190" s="3"/>
      <c r="F190" s="3"/>
      <c r="G190" s="3"/>
      <c r="H190" s="3"/>
      <c r="I190" s="3"/>
      <c r="J190" s="3"/>
      <c r="K190" s="3"/>
      <c r="L190" s="11" t="n">
        <v>55.5152</v>
      </c>
      <c r="M190" s="11" t="n">
        <v>38.4065</v>
      </c>
      <c r="N190" s="11" t="n">
        <v>88.6162</v>
      </c>
      <c r="O190" s="11" t="n">
        <v>3.432</v>
      </c>
      <c r="P190" s="11" t="n">
        <v>59.0292</v>
      </c>
      <c r="Q190" s="11" t="n">
        <v>70.6792</v>
      </c>
      <c r="R190" s="11" t="n">
        <v>79.2312</v>
      </c>
      <c r="U190" s="21" t="n">
        <v>48.8047</v>
      </c>
    </row>
    <row r="191" customFormat="false" ht="15" hidden="false" customHeight="true" outlineLevel="0" collapsed="false">
      <c r="A191" s="7" t="n">
        <v>32051</v>
      </c>
      <c r="B191" s="8" t="n">
        <v>17729</v>
      </c>
      <c r="C191" s="3"/>
      <c r="D191" s="3"/>
      <c r="E191" s="3"/>
      <c r="F191" s="3"/>
      <c r="G191" s="3"/>
      <c r="H191" s="3"/>
      <c r="I191" s="3"/>
      <c r="J191" s="3"/>
      <c r="K191" s="3"/>
      <c r="L191" s="11" t="n">
        <v>56.3729</v>
      </c>
      <c r="M191" s="11" t="n">
        <v>39.3042</v>
      </c>
      <c r="N191" s="11" t="n">
        <v>89.0618</v>
      </c>
      <c r="O191" s="11" t="n">
        <v>3.4927</v>
      </c>
      <c r="P191" s="11" t="n">
        <v>60.9267</v>
      </c>
      <c r="Q191" s="11" t="n">
        <v>71.3385</v>
      </c>
      <c r="R191" s="11" t="n">
        <v>78.8048</v>
      </c>
      <c r="U191" s="21" t="n">
        <v>51.8158</v>
      </c>
    </row>
    <row r="192" customFormat="false" ht="15" hidden="false" customHeight="true" outlineLevel="0" collapsed="false">
      <c r="A192" s="7" t="n">
        <v>32082</v>
      </c>
      <c r="B192" s="8" t="n">
        <v>17775</v>
      </c>
      <c r="C192" s="3"/>
      <c r="D192" s="3"/>
      <c r="E192" s="3"/>
      <c r="F192" s="3"/>
      <c r="G192" s="3"/>
      <c r="H192" s="3"/>
      <c r="I192" s="3"/>
      <c r="J192" s="3"/>
      <c r="K192" s="3"/>
      <c r="L192" s="11" t="n">
        <v>56.6553</v>
      </c>
      <c r="M192" s="11" t="n">
        <v>39.4761</v>
      </c>
      <c r="N192" s="11" t="n">
        <v>89.5823</v>
      </c>
      <c r="O192" s="11" t="n">
        <v>3.5178</v>
      </c>
      <c r="P192" s="11" t="n">
        <v>60.7506</v>
      </c>
      <c r="Q192" s="11" t="n">
        <v>71.522</v>
      </c>
      <c r="R192" s="11" t="n">
        <v>79.778</v>
      </c>
      <c r="U192" s="21" t="n">
        <v>51.4518</v>
      </c>
    </row>
    <row r="193" customFormat="false" ht="15" hidden="false" customHeight="true" outlineLevel="0" collapsed="false">
      <c r="A193" s="7" t="n">
        <v>32112</v>
      </c>
      <c r="B193" s="8" t="n">
        <v>17809</v>
      </c>
      <c r="C193" s="3"/>
      <c r="D193" s="3"/>
      <c r="E193" s="3"/>
      <c r="F193" s="3"/>
      <c r="G193" s="3"/>
      <c r="H193" s="3"/>
      <c r="I193" s="3"/>
      <c r="J193" s="3"/>
      <c r="K193" s="3"/>
      <c r="L193" s="11" t="n">
        <v>57.0644</v>
      </c>
      <c r="M193" s="11" t="n">
        <v>39.823</v>
      </c>
      <c r="N193" s="11" t="n">
        <v>90.0424</v>
      </c>
      <c r="O193" s="11" t="n">
        <v>3.5562</v>
      </c>
      <c r="P193" s="11" t="n">
        <v>60.4487</v>
      </c>
      <c r="Q193" s="11" t="n">
        <v>71.5813</v>
      </c>
      <c r="R193" s="11" t="n">
        <v>79.8964</v>
      </c>
      <c r="U193" s="21" t="n">
        <v>50.1243</v>
      </c>
    </row>
    <row r="194" customFormat="false" ht="15" hidden="false" customHeight="true" outlineLevel="0" collapsed="false">
      <c r="A194" s="7" t="n">
        <v>32143</v>
      </c>
      <c r="B194" s="8" t="n">
        <v>17790</v>
      </c>
      <c r="C194" s="3"/>
      <c r="D194" s="3"/>
      <c r="E194" s="3"/>
      <c r="F194" s="3"/>
      <c r="G194" s="3"/>
      <c r="H194" s="3"/>
      <c r="I194" s="3"/>
      <c r="J194" s="3"/>
      <c r="K194" s="3"/>
      <c r="L194" s="11" t="n">
        <v>56.9161</v>
      </c>
      <c r="M194" s="11" t="n">
        <v>39.7562</v>
      </c>
      <c r="N194" s="11" t="n">
        <v>89.6983</v>
      </c>
      <c r="O194" s="11" t="n">
        <v>3.5717</v>
      </c>
      <c r="P194" s="11" t="n">
        <v>60.8528</v>
      </c>
      <c r="Q194" s="11" t="n">
        <v>71.181</v>
      </c>
      <c r="R194" s="11" t="n">
        <v>80.298</v>
      </c>
      <c r="U194" s="21" t="n">
        <v>49.693</v>
      </c>
    </row>
    <row r="195" customFormat="false" ht="15" hidden="false" customHeight="true" outlineLevel="0" collapsed="false">
      <c r="A195" s="7" t="n">
        <v>32174</v>
      </c>
      <c r="B195" s="8" t="n">
        <v>17823</v>
      </c>
      <c r="C195" s="3"/>
      <c r="D195" s="3"/>
      <c r="E195" s="3"/>
      <c r="F195" s="3"/>
      <c r="G195" s="3"/>
      <c r="H195" s="3"/>
      <c r="I195" s="3"/>
      <c r="J195" s="3"/>
      <c r="K195" s="3"/>
      <c r="L195" s="11" t="n">
        <v>57.1227</v>
      </c>
      <c r="M195" s="11" t="n">
        <v>39.8548</v>
      </c>
      <c r="N195" s="11" t="n">
        <v>90.1585</v>
      </c>
      <c r="O195" s="11" t="n">
        <v>3.5754</v>
      </c>
      <c r="P195" s="11" t="n">
        <v>60.9345</v>
      </c>
      <c r="Q195" s="11" t="n">
        <v>71.8079</v>
      </c>
      <c r="R195" s="11" t="n">
        <v>80.0025</v>
      </c>
      <c r="U195" s="21" t="n">
        <v>50.2849</v>
      </c>
    </row>
    <row r="196" customFormat="false" ht="15" hidden="false" customHeight="true" outlineLevel="0" collapsed="false">
      <c r="A196" s="7" t="n">
        <v>32203</v>
      </c>
      <c r="B196" s="8" t="n">
        <v>17844</v>
      </c>
      <c r="C196" s="3"/>
      <c r="D196" s="3"/>
      <c r="E196" s="3"/>
      <c r="F196" s="3"/>
      <c r="G196" s="3"/>
      <c r="H196" s="3"/>
      <c r="I196" s="3"/>
      <c r="J196" s="3"/>
      <c r="K196" s="3"/>
      <c r="L196" s="11" t="n">
        <v>57.3136</v>
      </c>
      <c r="M196" s="11" t="n">
        <v>40.0746</v>
      </c>
      <c r="N196" s="11" t="n">
        <v>90.2042</v>
      </c>
      <c r="O196" s="11" t="n">
        <v>3.6085</v>
      </c>
      <c r="P196" s="11" t="n">
        <v>60.9836</v>
      </c>
      <c r="Q196" s="11" t="n">
        <v>71.6005</v>
      </c>
      <c r="R196" s="11" t="n">
        <v>80.4694</v>
      </c>
      <c r="U196" s="21" t="n">
        <v>50.9371</v>
      </c>
    </row>
    <row r="197" customFormat="false" ht="15" hidden="false" customHeight="true" outlineLevel="0" collapsed="false">
      <c r="A197" s="7" t="n">
        <v>32234</v>
      </c>
      <c r="B197" s="8" t="n">
        <v>17874</v>
      </c>
      <c r="C197" s="3"/>
      <c r="D197" s="3"/>
      <c r="E197" s="3"/>
      <c r="F197" s="3"/>
      <c r="G197" s="3"/>
      <c r="H197" s="3"/>
      <c r="I197" s="3"/>
      <c r="J197" s="3"/>
      <c r="K197" s="3"/>
      <c r="L197" s="11" t="n">
        <v>57.8431</v>
      </c>
      <c r="M197" s="11" t="n">
        <v>40.5257</v>
      </c>
      <c r="N197" s="11" t="n">
        <v>90.8004</v>
      </c>
      <c r="O197" s="11" t="n">
        <v>3.6458</v>
      </c>
      <c r="P197" s="11" t="n">
        <v>62.6966</v>
      </c>
      <c r="Q197" s="11" t="n">
        <v>71.3425</v>
      </c>
      <c r="R197" s="11" t="n">
        <v>81.805</v>
      </c>
      <c r="U197" s="21" t="n">
        <v>53.4572</v>
      </c>
    </row>
    <row r="198" customFormat="false" ht="15" hidden="false" customHeight="true" outlineLevel="0" collapsed="false">
      <c r="A198" s="7" t="n">
        <v>32264</v>
      </c>
      <c r="B198" s="8" t="n">
        <v>17892</v>
      </c>
      <c r="C198" s="3"/>
      <c r="D198" s="3"/>
      <c r="E198" s="3"/>
      <c r="F198" s="3"/>
      <c r="G198" s="3"/>
      <c r="H198" s="3"/>
      <c r="I198" s="3"/>
      <c r="J198" s="3"/>
      <c r="K198" s="3"/>
      <c r="L198" s="11" t="n">
        <v>57.7105</v>
      </c>
      <c r="M198" s="11" t="n">
        <v>40.642</v>
      </c>
      <c r="N198" s="11" t="n">
        <v>89.9832</v>
      </c>
      <c r="O198" s="11" t="n">
        <v>3.6574</v>
      </c>
      <c r="P198" s="11" t="n">
        <v>63.2592</v>
      </c>
      <c r="Q198" s="11" t="n">
        <v>71.4825</v>
      </c>
      <c r="R198" s="11" t="n">
        <v>81.0611</v>
      </c>
      <c r="U198" s="21" t="n">
        <v>53.9601</v>
      </c>
    </row>
    <row r="199" customFormat="false" ht="15" hidden="false" customHeight="true" outlineLevel="0" collapsed="false">
      <c r="A199" s="7" t="n">
        <v>32295</v>
      </c>
      <c r="B199" s="8" t="n">
        <v>17916</v>
      </c>
      <c r="C199" s="3"/>
      <c r="D199" s="3"/>
      <c r="E199" s="3"/>
      <c r="F199" s="3"/>
      <c r="G199" s="3"/>
      <c r="H199" s="3"/>
      <c r="I199" s="3"/>
      <c r="J199" s="3"/>
      <c r="K199" s="3"/>
      <c r="L199" s="11" t="n">
        <v>57.8497</v>
      </c>
      <c r="M199" s="11" t="n">
        <v>40.7382</v>
      </c>
      <c r="N199" s="11" t="n">
        <v>90.2055</v>
      </c>
      <c r="O199" s="11" t="n">
        <v>3.6893</v>
      </c>
      <c r="P199" s="11" t="n">
        <v>63.6717</v>
      </c>
      <c r="Q199" s="11" t="n">
        <v>72.0634</v>
      </c>
      <c r="R199" s="11" t="n">
        <v>81.4319</v>
      </c>
      <c r="U199" s="21" t="n">
        <v>54.4643</v>
      </c>
    </row>
    <row r="200" customFormat="false" ht="15" hidden="false" customHeight="true" outlineLevel="0" collapsed="false">
      <c r="A200" s="7" t="n">
        <v>32325</v>
      </c>
      <c r="B200" s="8" t="n">
        <v>17926</v>
      </c>
      <c r="C200" s="3"/>
      <c r="D200" s="3"/>
      <c r="E200" s="3"/>
      <c r="F200" s="3"/>
      <c r="G200" s="3"/>
      <c r="H200" s="3"/>
      <c r="I200" s="3"/>
      <c r="J200" s="3"/>
      <c r="K200" s="3"/>
      <c r="L200" s="11" t="n">
        <v>57.8314</v>
      </c>
      <c r="M200" s="11" t="n">
        <v>40.5746</v>
      </c>
      <c r="N200" s="11" t="n">
        <v>90.6114</v>
      </c>
      <c r="O200" s="11" t="n">
        <v>3.7177</v>
      </c>
      <c r="P200" s="11" t="n">
        <v>61.3921</v>
      </c>
      <c r="Q200" s="11" t="n">
        <v>72.8374</v>
      </c>
      <c r="R200" s="11" t="n">
        <v>81.9819</v>
      </c>
      <c r="U200" s="21" t="n">
        <v>50.4904</v>
      </c>
    </row>
    <row r="201" customFormat="false" ht="15" hidden="false" customHeight="true" outlineLevel="0" collapsed="false">
      <c r="A201" s="7" t="n">
        <v>32356</v>
      </c>
      <c r="B201" s="8" t="n">
        <v>17891</v>
      </c>
      <c r="C201" s="3"/>
      <c r="D201" s="3"/>
      <c r="E201" s="3"/>
      <c r="F201" s="3"/>
      <c r="G201" s="3"/>
      <c r="H201" s="3"/>
      <c r="I201" s="3"/>
      <c r="J201" s="3"/>
      <c r="K201" s="3"/>
      <c r="L201" s="11" t="n">
        <v>57.916</v>
      </c>
      <c r="M201" s="11" t="n">
        <v>40.6582</v>
      </c>
      <c r="N201" s="11" t="n">
        <v>90.675</v>
      </c>
      <c r="O201" s="11" t="n">
        <v>3.7165</v>
      </c>
      <c r="P201" s="11" t="n">
        <v>62.0646</v>
      </c>
      <c r="Q201" s="11" t="n">
        <v>72.2043</v>
      </c>
      <c r="R201" s="11" t="n">
        <v>81.9088</v>
      </c>
      <c r="U201" s="21" t="n">
        <v>51.76</v>
      </c>
    </row>
    <row r="202" customFormat="false" ht="15" hidden="false" customHeight="true" outlineLevel="0" collapsed="false">
      <c r="A202" s="7" t="n">
        <v>32387</v>
      </c>
      <c r="B202" s="8" t="n">
        <v>17914</v>
      </c>
      <c r="C202" s="3"/>
      <c r="D202" s="3"/>
      <c r="E202" s="3"/>
      <c r="F202" s="3"/>
      <c r="G202" s="3"/>
      <c r="H202" s="3"/>
      <c r="I202" s="3"/>
      <c r="J202" s="3"/>
      <c r="K202" s="3"/>
      <c r="L202" s="11" t="n">
        <v>58.106</v>
      </c>
      <c r="M202" s="11" t="n">
        <v>41.0468</v>
      </c>
      <c r="N202" s="11" t="n">
        <v>90.2399</v>
      </c>
      <c r="O202" s="11" t="n">
        <v>3.7319</v>
      </c>
      <c r="P202" s="11" t="n">
        <v>63.4718</v>
      </c>
      <c r="Q202" s="11" t="n">
        <v>71.7002</v>
      </c>
      <c r="R202" s="11" t="n">
        <v>81.4641</v>
      </c>
      <c r="U202" s="21" t="n">
        <v>53.926</v>
      </c>
    </row>
    <row r="203" customFormat="false" ht="15" hidden="false" customHeight="true" outlineLevel="0" collapsed="false">
      <c r="A203" s="7" t="n">
        <v>32417</v>
      </c>
      <c r="B203" s="8" t="n">
        <v>17966</v>
      </c>
      <c r="C203" s="3"/>
      <c r="D203" s="3"/>
      <c r="E203" s="3"/>
      <c r="F203" s="3"/>
      <c r="G203" s="3"/>
      <c r="H203" s="3"/>
      <c r="I203" s="3"/>
      <c r="J203" s="3"/>
      <c r="K203" s="3"/>
      <c r="L203" s="11" t="n">
        <v>58.3438</v>
      </c>
      <c r="M203" s="11" t="n">
        <v>41.2106</v>
      </c>
      <c r="N203" s="11" t="n">
        <v>90.6221</v>
      </c>
      <c r="O203" s="11" t="n">
        <v>3.7299</v>
      </c>
      <c r="P203" s="11" t="n">
        <v>64.1269</v>
      </c>
      <c r="Q203" s="11" t="n">
        <v>71.9851</v>
      </c>
      <c r="R203" s="11" t="n">
        <v>81.8111</v>
      </c>
      <c r="U203" s="21" t="n">
        <v>54.4381</v>
      </c>
    </row>
    <row r="204" customFormat="false" ht="15" hidden="false" customHeight="true" outlineLevel="0" collapsed="false">
      <c r="A204" s="7" t="n">
        <v>32448</v>
      </c>
      <c r="B204" s="8" t="n">
        <v>18003</v>
      </c>
      <c r="C204" s="3"/>
      <c r="D204" s="3"/>
      <c r="E204" s="3"/>
      <c r="F204" s="3"/>
      <c r="G204" s="3"/>
      <c r="H204" s="3"/>
      <c r="I204" s="3"/>
      <c r="J204" s="3"/>
      <c r="K204" s="3"/>
      <c r="L204" s="11" t="n">
        <v>58.566</v>
      </c>
      <c r="M204" s="11" t="n">
        <v>41.513</v>
      </c>
      <c r="N204" s="11" t="n">
        <v>90.5507</v>
      </c>
      <c r="O204" s="11" t="n">
        <v>3.7379</v>
      </c>
      <c r="P204" s="11" t="n">
        <v>65.3196</v>
      </c>
      <c r="Q204" s="11" t="n">
        <v>72.0209</v>
      </c>
      <c r="R204" s="11" t="n">
        <v>81.7665</v>
      </c>
      <c r="U204" s="21" t="n">
        <v>55.8817</v>
      </c>
    </row>
    <row r="205" customFormat="false" ht="15" hidden="false" customHeight="true" outlineLevel="0" collapsed="false">
      <c r="A205" s="7" t="n">
        <v>32478</v>
      </c>
      <c r="B205" s="8" t="n">
        <v>18025</v>
      </c>
      <c r="C205" s="3"/>
      <c r="D205" s="3"/>
      <c r="E205" s="3"/>
      <c r="F205" s="3"/>
      <c r="G205" s="3"/>
      <c r="H205" s="3"/>
      <c r="I205" s="3"/>
      <c r="J205" s="3"/>
      <c r="K205" s="3"/>
      <c r="L205" s="11" t="n">
        <v>58.8432</v>
      </c>
      <c r="M205" s="11" t="n">
        <v>41.625</v>
      </c>
      <c r="N205" s="11" t="n">
        <v>91.2232</v>
      </c>
      <c r="O205" s="11" t="n">
        <v>3.7395</v>
      </c>
      <c r="P205" s="11" t="n">
        <v>66.014</v>
      </c>
      <c r="Q205" s="11" t="n">
        <v>72.3771</v>
      </c>
      <c r="R205" s="11" t="n">
        <v>82.6587</v>
      </c>
      <c r="U205" s="21" t="n">
        <v>56.7438</v>
      </c>
    </row>
    <row r="206" customFormat="false" ht="15" hidden="false" customHeight="true" outlineLevel="0" collapsed="false">
      <c r="A206" s="7" t="n">
        <v>32509</v>
      </c>
      <c r="B206" s="8" t="n">
        <v>18057</v>
      </c>
      <c r="C206" s="3"/>
      <c r="D206" s="3"/>
      <c r="E206" s="3"/>
      <c r="F206" s="3"/>
      <c r="G206" s="3"/>
      <c r="H206" s="3"/>
      <c r="I206" s="3"/>
      <c r="J206" s="3"/>
      <c r="K206" s="3"/>
      <c r="L206" s="11" t="n">
        <v>59.3488</v>
      </c>
      <c r="M206" s="11" t="n">
        <v>42.1648</v>
      </c>
      <c r="N206" s="11" t="n">
        <v>91.4855</v>
      </c>
      <c r="O206" s="11" t="n">
        <v>3.7486</v>
      </c>
      <c r="P206" s="11" t="n">
        <v>66.9411</v>
      </c>
      <c r="Q206" s="11" t="n">
        <v>72.041</v>
      </c>
      <c r="R206" s="11" t="n">
        <v>82.6002</v>
      </c>
      <c r="U206" s="21" t="n">
        <v>57.757</v>
      </c>
    </row>
    <row r="207" customFormat="false" ht="15" hidden="false" customHeight="true" outlineLevel="0" collapsed="false">
      <c r="A207" s="7" t="n">
        <v>32540</v>
      </c>
      <c r="B207" s="8" t="n">
        <v>18055</v>
      </c>
      <c r="C207" s="3"/>
      <c r="D207" s="3"/>
      <c r="E207" s="3"/>
      <c r="F207" s="3"/>
      <c r="G207" s="3"/>
      <c r="H207" s="3"/>
      <c r="I207" s="3"/>
      <c r="J207" s="3"/>
      <c r="K207" s="3"/>
      <c r="L207" s="11" t="n">
        <v>58.7421</v>
      </c>
      <c r="M207" s="11" t="n">
        <v>41.5569</v>
      </c>
      <c r="N207" s="11" t="n">
        <v>91.0586</v>
      </c>
      <c r="O207" s="11" t="n">
        <v>3.7302</v>
      </c>
      <c r="P207" s="11" t="n">
        <v>66.6809</v>
      </c>
      <c r="Q207" s="11" t="n">
        <v>71.8362</v>
      </c>
      <c r="R207" s="11" t="n">
        <v>82.9488</v>
      </c>
      <c r="U207" s="21" t="n">
        <v>56.9286</v>
      </c>
    </row>
    <row r="208" customFormat="false" ht="15" hidden="false" customHeight="true" outlineLevel="0" collapsed="false">
      <c r="A208" s="7" t="n">
        <v>32568</v>
      </c>
      <c r="B208" s="8" t="n">
        <v>18060</v>
      </c>
      <c r="C208" s="3"/>
      <c r="D208" s="3"/>
      <c r="E208" s="3"/>
      <c r="F208" s="3"/>
      <c r="G208" s="3"/>
      <c r="H208" s="3"/>
      <c r="I208" s="3"/>
      <c r="J208" s="3"/>
      <c r="K208" s="3"/>
      <c r="L208" s="11" t="n">
        <v>58.6657</v>
      </c>
      <c r="M208" s="11" t="n">
        <v>41.3564</v>
      </c>
      <c r="N208" s="11" t="n">
        <v>91.3608</v>
      </c>
      <c r="O208" s="11" t="n">
        <v>3.6984</v>
      </c>
      <c r="P208" s="11" t="n">
        <v>65.8201</v>
      </c>
      <c r="Q208" s="11" t="n">
        <v>71.9142</v>
      </c>
      <c r="R208" s="11" t="n">
        <v>83.3994</v>
      </c>
      <c r="U208" s="21" t="n">
        <v>55.2956</v>
      </c>
    </row>
    <row r="209" customFormat="false" ht="15" hidden="false" customHeight="true" outlineLevel="0" collapsed="false">
      <c r="A209" s="7" t="n">
        <v>32599</v>
      </c>
      <c r="B209" s="8" t="n">
        <v>18055</v>
      </c>
      <c r="C209" s="3"/>
      <c r="D209" s="3"/>
      <c r="E209" s="3"/>
      <c r="F209" s="3"/>
      <c r="G209" s="3"/>
      <c r="H209" s="3"/>
      <c r="I209" s="3"/>
      <c r="J209" s="3"/>
      <c r="K209" s="3"/>
      <c r="L209" s="11" t="n">
        <v>58.7845</v>
      </c>
      <c r="M209" s="11" t="n">
        <v>41.5808</v>
      </c>
      <c r="N209" s="11" t="n">
        <v>91.1437</v>
      </c>
      <c r="O209" s="11" t="n">
        <v>3.732</v>
      </c>
      <c r="P209" s="11" t="n">
        <v>66.3269</v>
      </c>
      <c r="Q209" s="11" t="n">
        <v>72.1348</v>
      </c>
      <c r="R209" s="11" t="n">
        <v>82.4711</v>
      </c>
      <c r="U209" s="21" t="n">
        <v>55.0206</v>
      </c>
    </row>
    <row r="210" customFormat="false" ht="15" hidden="false" customHeight="true" outlineLevel="0" collapsed="false">
      <c r="A210" s="7" t="n">
        <v>32629</v>
      </c>
      <c r="B210" s="8" t="n">
        <v>18040</v>
      </c>
      <c r="C210" s="3"/>
      <c r="D210" s="3"/>
      <c r="E210" s="3"/>
      <c r="F210" s="3"/>
      <c r="G210" s="3"/>
      <c r="H210" s="3"/>
      <c r="I210" s="3"/>
      <c r="J210" s="3"/>
      <c r="K210" s="3"/>
      <c r="L210" s="11" t="n">
        <v>58.292</v>
      </c>
      <c r="M210" s="11" t="n">
        <v>41.1207</v>
      </c>
      <c r="N210" s="11" t="n">
        <v>90.7007</v>
      </c>
      <c r="O210" s="11" t="n">
        <v>3.7225</v>
      </c>
      <c r="P210" s="11" t="n">
        <v>65.3828</v>
      </c>
      <c r="Q210" s="11" t="n">
        <v>72.3971</v>
      </c>
      <c r="R210" s="11" t="n">
        <v>81.9361</v>
      </c>
      <c r="U210" s="21" t="n">
        <v>53.0544</v>
      </c>
    </row>
    <row r="211" customFormat="false" ht="15" hidden="false" customHeight="true" outlineLevel="0" collapsed="false">
      <c r="A211" s="7" t="n">
        <v>32660</v>
      </c>
      <c r="B211" s="8" t="n">
        <v>18013</v>
      </c>
      <c r="C211" s="3"/>
      <c r="D211" s="3"/>
      <c r="E211" s="3"/>
      <c r="F211" s="3"/>
      <c r="G211" s="3"/>
      <c r="H211" s="3"/>
      <c r="I211" s="3"/>
      <c r="J211" s="3"/>
      <c r="K211" s="3"/>
      <c r="L211" s="11" t="n">
        <v>58.3993</v>
      </c>
      <c r="M211" s="11" t="n">
        <v>41.1152</v>
      </c>
      <c r="N211" s="11" t="n">
        <v>91.1004</v>
      </c>
      <c r="O211" s="11" t="n">
        <v>3.7372</v>
      </c>
      <c r="P211" s="11" t="n">
        <v>64.1817</v>
      </c>
      <c r="Q211" s="11" t="n">
        <v>72.6649</v>
      </c>
      <c r="R211" s="11" t="n">
        <v>82.6388</v>
      </c>
      <c r="U211" s="21" t="n">
        <v>50.7478</v>
      </c>
    </row>
    <row r="212" customFormat="false" ht="15" hidden="false" customHeight="true" outlineLevel="0" collapsed="false">
      <c r="A212" s="7" t="n">
        <v>32690</v>
      </c>
      <c r="B212" s="8" t="n">
        <v>17980</v>
      </c>
      <c r="C212" s="3"/>
      <c r="D212" s="3"/>
      <c r="E212" s="3"/>
      <c r="F212" s="3"/>
      <c r="G212" s="3"/>
      <c r="H212" s="3"/>
      <c r="I212" s="3"/>
      <c r="J212" s="3"/>
      <c r="K212" s="3"/>
      <c r="L212" s="11" t="n">
        <v>57.6942</v>
      </c>
      <c r="M212" s="11" t="n">
        <v>40.6348</v>
      </c>
      <c r="N212" s="11" t="n">
        <v>89.9547</v>
      </c>
      <c r="O212" s="11" t="n">
        <v>3.7571</v>
      </c>
      <c r="P212" s="11" t="n">
        <v>61.8262</v>
      </c>
      <c r="Q212" s="11" t="n">
        <v>70.7413</v>
      </c>
      <c r="R212" s="11" t="n">
        <v>82.3327</v>
      </c>
      <c r="U212" s="21" t="n">
        <v>47.4329</v>
      </c>
    </row>
    <row r="213" customFormat="false" ht="15" hidden="false" customHeight="true" outlineLevel="0" collapsed="false">
      <c r="A213" s="7" t="n">
        <v>32721</v>
      </c>
      <c r="B213" s="8" t="n">
        <v>17964</v>
      </c>
      <c r="C213" s="3"/>
      <c r="D213" s="3"/>
      <c r="E213" s="3"/>
      <c r="F213" s="3"/>
      <c r="G213" s="3"/>
      <c r="H213" s="3"/>
      <c r="I213" s="3"/>
      <c r="J213" s="3"/>
      <c r="K213" s="3"/>
      <c r="L213" s="11" t="n">
        <v>58.269</v>
      </c>
      <c r="M213" s="11" t="n">
        <v>41.1365</v>
      </c>
      <c r="N213" s="11" t="n">
        <v>90.5744</v>
      </c>
      <c r="O213" s="11" t="n">
        <v>3.8175</v>
      </c>
      <c r="P213" s="11" t="n">
        <v>64.2394</v>
      </c>
      <c r="Q213" s="11" t="n">
        <v>71.644</v>
      </c>
      <c r="R213" s="11" t="n">
        <v>82.3144</v>
      </c>
      <c r="U213" s="21" t="n">
        <v>51.482</v>
      </c>
    </row>
    <row r="214" customFormat="false" ht="15" hidden="false" customHeight="true" outlineLevel="0" collapsed="false">
      <c r="A214" s="7" t="n">
        <v>32752</v>
      </c>
      <c r="B214" s="8" t="n">
        <v>17922</v>
      </c>
      <c r="C214" s="3"/>
      <c r="D214" s="3"/>
      <c r="E214" s="3"/>
      <c r="F214" s="3"/>
      <c r="G214" s="3"/>
      <c r="H214" s="3"/>
      <c r="I214" s="3"/>
      <c r="J214" s="3"/>
      <c r="K214" s="3"/>
      <c r="L214" s="11" t="n">
        <v>58.1581</v>
      </c>
      <c r="M214" s="11" t="n">
        <v>41.0421</v>
      </c>
      <c r="N214" s="11" t="n">
        <v>90.4471</v>
      </c>
      <c r="O214" s="11" t="n">
        <v>3.8223</v>
      </c>
      <c r="P214" s="11" t="n">
        <v>64.1143</v>
      </c>
      <c r="Q214" s="11" t="n">
        <v>71.5328</v>
      </c>
      <c r="R214" s="11" t="n">
        <v>82.961</v>
      </c>
      <c r="U214" s="21" t="n">
        <v>51.3317</v>
      </c>
    </row>
    <row r="215" customFormat="false" ht="15" hidden="false" customHeight="true" outlineLevel="0" collapsed="false">
      <c r="A215" s="7" t="n">
        <v>32782</v>
      </c>
      <c r="B215" s="8" t="n">
        <v>17895</v>
      </c>
      <c r="C215" s="3"/>
      <c r="D215" s="3"/>
      <c r="E215" s="3"/>
      <c r="F215" s="3"/>
      <c r="G215" s="3"/>
      <c r="H215" s="3"/>
      <c r="I215" s="3"/>
      <c r="J215" s="3"/>
      <c r="K215" s="3"/>
      <c r="L215" s="11" t="n">
        <v>58.0052</v>
      </c>
      <c r="M215" s="11" t="n">
        <v>40.5793</v>
      </c>
      <c r="N215" s="11" t="n">
        <v>91.2115</v>
      </c>
      <c r="O215" s="11" t="n">
        <v>3.8811</v>
      </c>
      <c r="P215" s="11" t="n">
        <v>60.4999</v>
      </c>
      <c r="Q215" s="11" t="n">
        <v>72.0624</v>
      </c>
      <c r="R215" s="11" t="n">
        <v>84.1117</v>
      </c>
      <c r="U215" s="21" t="n">
        <v>48.6872</v>
      </c>
    </row>
    <row r="216" customFormat="false" ht="15" hidden="false" customHeight="true" outlineLevel="0" collapsed="false">
      <c r="A216" s="7" t="n">
        <v>32813</v>
      </c>
      <c r="B216" s="8" t="n">
        <v>17886</v>
      </c>
      <c r="C216" s="3"/>
      <c r="D216" s="3"/>
      <c r="E216" s="3"/>
      <c r="F216" s="3"/>
      <c r="G216" s="3"/>
      <c r="H216" s="3"/>
      <c r="I216" s="3"/>
      <c r="J216" s="3"/>
      <c r="K216" s="3"/>
      <c r="L216" s="11" t="n">
        <v>58.1286</v>
      </c>
      <c r="M216" s="11" t="n">
        <v>40.6451</v>
      </c>
      <c r="N216" s="11" t="n">
        <v>91.4621</v>
      </c>
      <c r="O216" s="11" t="n">
        <v>3.9015</v>
      </c>
      <c r="P216" s="11" t="n">
        <v>60.8513</v>
      </c>
      <c r="Q216" s="11" t="n">
        <v>72.559</v>
      </c>
      <c r="R216" s="11" t="n">
        <v>84.0769</v>
      </c>
      <c r="U216" s="21" t="n">
        <v>49.7463</v>
      </c>
    </row>
    <row r="217" customFormat="false" ht="15" hidden="false" customHeight="true" outlineLevel="0" collapsed="false">
      <c r="A217" s="7" t="n">
        <v>32843</v>
      </c>
      <c r="B217" s="8" t="n">
        <v>17881</v>
      </c>
      <c r="C217" s="3"/>
      <c r="D217" s="3"/>
      <c r="E217" s="3"/>
      <c r="F217" s="3"/>
      <c r="G217" s="3"/>
      <c r="H217" s="3"/>
      <c r="I217" s="3"/>
      <c r="J217" s="3"/>
      <c r="K217" s="3"/>
      <c r="L217" s="11" t="n">
        <v>58.1469</v>
      </c>
      <c r="M217" s="11" t="n">
        <v>40.8589</v>
      </c>
      <c r="N217" s="11" t="n">
        <v>90.9265</v>
      </c>
      <c r="O217" s="11" t="n">
        <v>3.9164</v>
      </c>
      <c r="P217" s="11" t="n">
        <v>62.1532</v>
      </c>
      <c r="Q217" s="11" t="n">
        <v>73.0096</v>
      </c>
      <c r="R217" s="11" t="n">
        <v>83.4313</v>
      </c>
      <c r="U217" s="21" t="n">
        <v>50.3557</v>
      </c>
    </row>
    <row r="218" customFormat="false" ht="15" hidden="false" customHeight="true" outlineLevel="0" collapsed="false">
      <c r="A218" s="7" t="n">
        <v>32874</v>
      </c>
      <c r="B218" s="8" t="n">
        <v>17797</v>
      </c>
      <c r="C218" s="8" t="n">
        <v>1508.4</v>
      </c>
      <c r="D218" s="8" t="n">
        <v>938.6</v>
      </c>
      <c r="E218" s="8" t="n">
        <v>806.4</v>
      </c>
      <c r="F218" s="8" t="n">
        <v>1035.6</v>
      </c>
      <c r="G218" s="8" t="n">
        <v>1620.3</v>
      </c>
      <c r="H218" s="8" t="n">
        <v>1423.1</v>
      </c>
      <c r="I218" s="8" t="n">
        <v>1940.4</v>
      </c>
      <c r="J218" s="8" t="n">
        <v>2066.4</v>
      </c>
      <c r="K218" s="8" t="n">
        <v>616.9</v>
      </c>
      <c r="L218" s="11" t="n">
        <v>58.1016</v>
      </c>
      <c r="M218" s="11" t="n">
        <v>40.4224</v>
      </c>
      <c r="N218" s="11" t="n">
        <v>91.9831</v>
      </c>
      <c r="O218" s="11" t="n">
        <v>3.9823</v>
      </c>
      <c r="P218" s="11" t="n">
        <v>56.2488</v>
      </c>
      <c r="Q218" s="11" t="n">
        <v>73.1611</v>
      </c>
      <c r="R218" s="11" t="n">
        <v>84.476</v>
      </c>
      <c r="S218" s="22" t="n">
        <v>975.5</v>
      </c>
      <c r="U218" s="21" t="n">
        <v>41.2249</v>
      </c>
    </row>
    <row r="219" customFormat="false" ht="15" hidden="false" customHeight="true" outlineLevel="0" collapsed="false">
      <c r="A219" s="7" t="n">
        <v>32905</v>
      </c>
      <c r="B219" s="8" t="n">
        <v>17893</v>
      </c>
      <c r="C219" s="8" t="n">
        <v>1502.5</v>
      </c>
      <c r="D219" s="8" t="n">
        <v>924.9</v>
      </c>
      <c r="E219" s="8" t="n">
        <v>808.6</v>
      </c>
      <c r="F219" s="8" t="n">
        <v>1036.6</v>
      </c>
      <c r="G219" s="8" t="n">
        <v>1623.8</v>
      </c>
      <c r="H219" s="8" t="n">
        <v>1421.2</v>
      </c>
      <c r="I219" s="8" t="n">
        <v>1932.3</v>
      </c>
      <c r="J219" s="8" t="n">
        <v>2181.6</v>
      </c>
      <c r="K219" s="8" t="n">
        <v>617.5</v>
      </c>
      <c r="L219" s="11" t="n">
        <v>58.9161</v>
      </c>
      <c r="M219" s="11" t="n">
        <v>41.1696</v>
      </c>
      <c r="N219" s="11" t="n">
        <v>92.7696</v>
      </c>
      <c r="O219" s="11" t="n">
        <v>4.014</v>
      </c>
      <c r="P219" s="11" t="n">
        <v>61.9043</v>
      </c>
      <c r="Q219" s="11" t="n">
        <v>73.6896</v>
      </c>
      <c r="R219" s="11" t="n">
        <v>85.9023</v>
      </c>
      <c r="S219" s="22" t="n">
        <v>1090.8</v>
      </c>
      <c r="U219" s="21" t="n">
        <v>49.2626</v>
      </c>
    </row>
    <row r="220" customFormat="false" ht="15" hidden="false" customHeight="true" outlineLevel="0" collapsed="false">
      <c r="A220" s="7" t="n">
        <v>32933</v>
      </c>
      <c r="B220" s="8" t="n">
        <v>17868</v>
      </c>
      <c r="C220" s="8" t="n">
        <v>1501.9</v>
      </c>
      <c r="D220" s="8" t="n">
        <v>918.9</v>
      </c>
      <c r="E220" s="8" t="n">
        <v>808.9</v>
      </c>
      <c r="F220" s="8" t="n">
        <v>1040.3</v>
      </c>
      <c r="G220" s="8" t="n">
        <v>1622.7</v>
      </c>
      <c r="H220" s="8" t="n">
        <v>1417.9</v>
      </c>
      <c r="I220" s="8" t="n">
        <v>1923.2</v>
      </c>
      <c r="J220" s="8" t="n">
        <v>2176.6</v>
      </c>
      <c r="K220" s="8" t="n">
        <v>615.7</v>
      </c>
      <c r="L220" s="11" t="n">
        <v>59.2408</v>
      </c>
      <c r="M220" s="11" t="n">
        <v>41.7146</v>
      </c>
      <c r="N220" s="11" t="n">
        <v>92.3991</v>
      </c>
      <c r="O220" s="11" t="n">
        <v>4.0678</v>
      </c>
      <c r="P220" s="11" t="n">
        <v>64.0793</v>
      </c>
      <c r="Q220" s="11" t="n">
        <v>73.7288</v>
      </c>
      <c r="R220" s="11" t="n">
        <v>85.1491</v>
      </c>
      <c r="S220" s="22" t="n">
        <v>1087.6</v>
      </c>
      <c r="U220" s="21" t="n">
        <v>52.0167</v>
      </c>
    </row>
    <row r="221" customFormat="false" ht="15" hidden="false" customHeight="true" outlineLevel="0" collapsed="false">
      <c r="A221" s="7" t="n">
        <v>32964</v>
      </c>
      <c r="B221" s="8" t="n">
        <v>17845</v>
      </c>
      <c r="C221" s="8" t="n">
        <v>1505</v>
      </c>
      <c r="D221" s="8" t="n">
        <v>915.7</v>
      </c>
      <c r="E221" s="8" t="n">
        <v>810.1</v>
      </c>
      <c r="F221" s="8" t="n">
        <v>1038.9</v>
      </c>
      <c r="G221" s="8" t="n">
        <v>1622.8</v>
      </c>
      <c r="H221" s="8" t="n">
        <v>1417.1</v>
      </c>
      <c r="I221" s="8" t="n">
        <v>1914</v>
      </c>
      <c r="J221" s="8" t="n">
        <v>2175</v>
      </c>
      <c r="K221" s="8" t="n">
        <v>611.9</v>
      </c>
      <c r="L221" s="11" t="n">
        <v>58.9909</v>
      </c>
      <c r="M221" s="11" t="n">
        <v>41.4149</v>
      </c>
      <c r="N221" s="11" t="n">
        <v>92.3489</v>
      </c>
      <c r="O221" s="11" t="n">
        <v>4.0476</v>
      </c>
      <c r="P221" s="11" t="n">
        <v>63.0055</v>
      </c>
      <c r="Q221" s="11" t="n">
        <v>73.6256</v>
      </c>
      <c r="R221" s="11" t="n">
        <v>85.482</v>
      </c>
      <c r="S221" s="22" t="n">
        <v>1085.3</v>
      </c>
      <c r="U221" s="21" t="n">
        <v>50.6182</v>
      </c>
    </row>
    <row r="222" customFormat="false" ht="15" hidden="false" customHeight="true" outlineLevel="0" collapsed="false">
      <c r="A222" s="7" t="n">
        <v>32994</v>
      </c>
      <c r="B222" s="8" t="n">
        <v>17796</v>
      </c>
      <c r="C222" s="8" t="n">
        <v>1503</v>
      </c>
      <c r="D222" s="8" t="n">
        <v>908.5</v>
      </c>
      <c r="E222" s="8" t="n">
        <v>810.2</v>
      </c>
      <c r="F222" s="8" t="n">
        <v>1039.5</v>
      </c>
      <c r="G222" s="8" t="n">
        <v>1619.7</v>
      </c>
      <c r="H222" s="8" t="n">
        <v>1417.2</v>
      </c>
      <c r="I222" s="8" t="n">
        <v>1909.9</v>
      </c>
      <c r="J222" s="8" t="n">
        <v>2167</v>
      </c>
      <c r="K222" s="8" t="n">
        <v>607.9</v>
      </c>
      <c r="L222" s="11" t="n">
        <v>59.173</v>
      </c>
      <c r="M222" s="11" t="n">
        <v>41.7637</v>
      </c>
      <c r="N222" s="11" t="n">
        <v>92.0266</v>
      </c>
      <c r="O222" s="11" t="n">
        <v>4.106</v>
      </c>
      <c r="P222" s="11" t="n">
        <v>64.0646</v>
      </c>
      <c r="Q222" s="11" t="n">
        <v>73.5945</v>
      </c>
      <c r="R222" s="11" t="n">
        <v>84.0016</v>
      </c>
      <c r="S222" s="22" t="n">
        <v>1078.9</v>
      </c>
      <c r="U222" s="21" t="n">
        <v>52.0833</v>
      </c>
    </row>
    <row r="223" customFormat="false" ht="15" hidden="false" customHeight="true" outlineLevel="0" collapsed="false">
      <c r="A223" s="7" t="n">
        <v>33025</v>
      </c>
      <c r="B223" s="8" t="n">
        <v>17775</v>
      </c>
      <c r="C223" s="8" t="n">
        <v>1503</v>
      </c>
      <c r="D223" s="8" t="n">
        <v>902.7</v>
      </c>
      <c r="E223" s="8" t="n">
        <v>812.3</v>
      </c>
      <c r="F223" s="8" t="n">
        <v>1038.9</v>
      </c>
      <c r="G223" s="8" t="n">
        <v>1615.7</v>
      </c>
      <c r="H223" s="8" t="n">
        <v>1416.2</v>
      </c>
      <c r="I223" s="8" t="n">
        <v>1905.1</v>
      </c>
      <c r="J223" s="8" t="n">
        <v>2171.4</v>
      </c>
      <c r="K223" s="8" t="n">
        <v>604.7</v>
      </c>
      <c r="L223" s="11" t="n">
        <v>59.3691</v>
      </c>
      <c r="M223" s="11" t="n">
        <v>41.8897</v>
      </c>
      <c r="N223" s="11" t="n">
        <v>92.3646</v>
      </c>
      <c r="O223" s="11" t="n">
        <v>4.1515</v>
      </c>
      <c r="P223" s="11" t="n">
        <v>65.0708</v>
      </c>
      <c r="Q223" s="11" t="n">
        <v>74.1089</v>
      </c>
      <c r="R223" s="11" t="n">
        <v>84.985</v>
      </c>
      <c r="S223" s="22" t="n">
        <v>1077.6</v>
      </c>
      <c r="U223" s="21" t="n">
        <v>53.4926</v>
      </c>
    </row>
    <row r="224" customFormat="false" ht="15" hidden="false" customHeight="true" outlineLevel="0" collapsed="false">
      <c r="A224" s="7" t="n">
        <v>33055</v>
      </c>
      <c r="B224" s="8" t="n">
        <v>17703</v>
      </c>
      <c r="C224" s="8" t="n">
        <v>1502.6</v>
      </c>
      <c r="D224" s="8" t="n">
        <v>892.6</v>
      </c>
      <c r="E224" s="8" t="n">
        <v>808.1</v>
      </c>
      <c r="F224" s="8" t="n">
        <v>1039.9</v>
      </c>
      <c r="G224" s="8" t="n">
        <v>1613</v>
      </c>
      <c r="H224" s="8" t="n">
        <v>1414.5</v>
      </c>
      <c r="I224" s="8" t="n">
        <v>1898.6</v>
      </c>
      <c r="J224" s="8" t="n">
        <v>2151.7</v>
      </c>
      <c r="K224" s="8" t="n">
        <v>601.6</v>
      </c>
      <c r="L224" s="11" t="n">
        <v>59.2271</v>
      </c>
      <c r="M224" s="11" t="n">
        <v>41.6924</v>
      </c>
      <c r="N224" s="11" t="n">
        <v>92.4078</v>
      </c>
      <c r="O224" s="11" t="n">
        <v>4.1519</v>
      </c>
      <c r="P224" s="11" t="n">
        <v>64.2666</v>
      </c>
      <c r="Q224" s="11" t="n">
        <v>74.0792</v>
      </c>
      <c r="R224" s="11" t="n">
        <v>84.4054</v>
      </c>
      <c r="S224" s="22" t="n">
        <v>1066.8</v>
      </c>
      <c r="U224" s="21" t="n">
        <v>51.835</v>
      </c>
    </row>
    <row r="225" customFormat="false" ht="15" hidden="false" customHeight="true" outlineLevel="0" collapsed="false">
      <c r="A225" s="7" t="n">
        <v>33086</v>
      </c>
      <c r="B225" s="8" t="n">
        <v>17650</v>
      </c>
      <c r="C225" s="8" t="n">
        <v>1500.2</v>
      </c>
      <c r="D225" s="8" t="n">
        <v>897.1</v>
      </c>
      <c r="E225" s="8" t="n">
        <v>809.7</v>
      </c>
      <c r="F225" s="8" t="n">
        <v>1035.4</v>
      </c>
      <c r="G225" s="8" t="n">
        <v>1606.6</v>
      </c>
      <c r="H225" s="8" t="n">
        <v>1407.6</v>
      </c>
      <c r="I225" s="8" t="n">
        <v>1893.7</v>
      </c>
      <c r="J225" s="8" t="n">
        <v>2136.5</v>
      </c>
      <c r="K225" s="8" t="n">
        <v>598</v>
      </c>
      <c r="L225" s="11" t="n">
        <v>59.4404</v>
      </c>
      <c r="M225" s="11" t="n">
        <v>41.8645</v>
      </c>
      <c r="N225" s="11" t="n">
        <v>92.6806</v>
      </c>
      <c r="O225" s="11" t="n">
        <v>4.1645</v>
      </c>
      <c r="P225" s="11" t="n">
        <v>63.7579</v>
      </c>
      <c r="Q225" s="11" t="n">
        <v>74.7801</v>
      </c>
      <c r="R225" s="11" t="n">
        <v>84.7541</v>
      </c>
      <c r="S225" s="22" t="n">
        <v>1055.6</v>
      </c>
      <c r="U225" s="21" t="n">
        <v>51.5649</v>
      </c>
    </row>
    <row r="226" customFormat="false" ht="15" hidden="false" customHeight="true" outlineLevel="0" collapsed="false">
      <c r="A226" s="7" t="n">
        <v>33117</v>
      </c>
      <c r="B226" s="8" t="n">
        <v>17609</v>
      </c>
      <c r="C226" s="8" t="n">
        <v>1509.7</v>
      </c>
      <c r="D226" s="8" t="n">
        <v>891.5</v>
      </c>
      <c r="E226" s="8" t="n">
        <v>808.6</v>
      </c>
      <c r="F226" s="8" t="n">
        <v>1034.9</v>
      </c>
      <c r="G226" s="8" t="n">
        <v>1600.4</v>
      </c>
      <c r="H226" s="8" t="n">
        <v>1397.6</v>
      </c>
      <c r="I226" s="8" t="n">
        <v>1886.8</v>
      </c>
      <c r="J226" s="8" t="n">
        <v>2132.4</v>
      </c>
      <c r="K226" s="8" t="n">
        <v>595.8</v>
      </c>
      <c r="L226" s="11" t="n">
        <v>59.3611</v>
      </c>
      <c r="M226" s="11" t="n">
        <v>41.7325</v>
      </c>
      <c r="N226" s="11" t="n">
        <v>92.7645</v>
      </c>
      <c r="O226" s="11" t="n">
        <v>4.1819</v>
      </c>
      <c r="P226" s="11" t="n">
        <v>64.2645</v>
      </c>
      <c r="Q226" s="11" t="n">
        <v>74.2432</v>
      </c>
      <c r="R226" s="11" t="n">
        <v>84.6435</v>
      </c>
      <c r="S226" s="22" t="n">
        <v>1058.4</v>
      </c>
      <c r="U226" s="21" t="n">
        <v>52.2198</v>
      </c>
    </row>
    <row r="227" customFormat="false" ht="15" hidden="false" customHeight="true" outlineLevel="0" collapsed="false">
      <c r="A227" s="7" t="n">
        <v>33147</v>
      </c>
      <c r="B227" s="8" t="n">
        <v>17577</v>
      </c>
      <c r="C227" s="8" t="n">
        <v>1513.1</v>
      </c>
      <c r="D227" s="8" t="n">
        <v>886</v>
      </c>
      <c r="E227" s="8" t="n">
        <v>808.4</v>
      </c>
      <c r="F227" s="8" t="n">
        <v>1031.4</v>
      </c>
      <c r="G227" s="8" t="n">
        <v>1598.8</v>
      </c>
      <c r="H227" s="8" t="n">
        <v>1400</v>
      </c>
      <c r="I227" s="8" t="n">
        <v>1880.9</v>
      </c>
      <c r="J227" s="8" t="n">
        <v>2129.1</v>
      </c>
      <c r="K227" s="8" t="n">
        <v>592.2</v>
      </c>
      <c r="L227" s="11" t="n">
        <v>58.9798</v>
      </c>
      <c r="M227" s="11" t="n">
        <v>41.3076</v>
      </c>
      <c r="N227" s="11" t="n">
        <v>92.5975</v>
      </c>
      <c r="O227" s="11" t="n">
        <v>4.1937</v>
      </c>
      <c r="P227" s="11" t="n">
        <v>62.9327</v>
      </c>
      <c r="Q227" s="11" t="n">
        <v>75.0843</v>
      </c>
      <c r="R227" s="11" t="n">
        <v>84.6821</v>
      </c>
      <c r="S227" s="22" t="n">
        <v>1060.8</v>
      </c>
      <c r="U227" s="21" t="n">
        <v>50.1687</v>
      </c>
    </row>
    <row r="228" customFormat="false" ht="15" hidden="false" customHeight="true" outlineLevel="0" collapsed="false">
      <c r="A228" s="7" t="n">
        <v>33178</v>
      </c>
      <c r="B228" s="8" t="n">
        <v>17428</v>
      </c>
      <c r="C228" s="8" t="n">
        <v>1515.6</v>
      </c>
      <c r="D228" s="8" t="n">
        <v>879.4</v>
      </c>
      <c r="E228" s="8" t="n">
        <v>806.2</v>
      </c>
      <c r="F228" s="8" t="n">
        <v>1029.5</v>
      </c>
      <c r="G228" s="8" t="n">
        <v>1592.3</v>
      </c>
      <c r="H228" s="8" t="n">
        <v>1393.8</v>
      </c>
      <c r="I228" s="8" t="n">
        <v>1873.8</v>
      </c>
      <c r="J228" s="8" t="n">
        <v>2058.6</v>
      </c>
      <c r="K228" s="8" t="n">
        <v>583.4</v>
      </c>
      <c r="L228" s="11" t="n">
        <v>58.2534</v>
      </c>
      <c r="M228" s="11" t="n">
        <v>40.3079</v>
      </c>
      <c r="N228" s="11" t="n">
        <v>92.8009</v>
      </c>
      <c r="O228" s="11" t="n">
        <v>4.2033</v>
      </c>
      <c r="P228" s="11" t="n">
        <v>57.7174</v>
      </c>
      <c r="Q228" s="11" t="n">
        <v>76.1201</v>
      </c>
      <c r="R228" s="11" t="n">
        <v>84.9375</v>
      </c>
      <c r="S228" s="22" t="n">
        <v>999.5</v>
      </c>
      <c r="U228" s="21" t="n">
        <v>43.1317</v>
      </c>
    </row>
    <row r="229" customFormat="false" ht="15" hidden="false" customHeight="true" outlineLevel="0" collapsed="false">
      <c r="A229" s="7" t="n">
        <v>33208</v>
      </c>
      <c r="B229" s="8" t="n">
        <v>17395</v>
      </c>
      <c r="C229" s="8" t="n">
        <v>1515.9</v>
      </c>
      <c r="D229" s="8" t="n">
        <v>877</v>
      </c>
      <c r="E229" s="8" t="n">
        <v>804.5</v>
      </c>
      <c r="F229" s="8" t="n">
        <v>1029.1</v>
      </c>
      <c r="G229" s="8" t="n">
        <v>1585.6</v>
      </c>
      <c r="H229" s="8" t="n">
        <v>1390.5</v>
      </c>
      <c r="I229" s="8" t="n">
        <v>1870.9</v>
      </c>
      <c r="J229" s="8" t="n">
        <v>2072.2</v>
      </c>
      <c r="K229" s="8" t="n">
        <v>579.7</v>
      </c>
      <c r="L229" s="11" t="n">
        <v>57.7538</v>
      </c>
      <c r="M229" s="11" t="n">
        <v>39.871</v>
      </c>
      <c r="N229" s="11" t="n">
        <v>92.2565</v>
      </c>
      <c r="O229" s="11" t="n">
        <v>4.2165</v>
      </c>
      <c r="P229" s="11" t="n">
        <v>56.8291</v>
      </c>
      <c r="Q229" s="11" t="n">
        <v>75.2853</v>
      </c>
      <c r="R229" s="11" t="n">
        <v>84.6896</v>
      </c>
      <c r="S229" s="22" t="n">
        <v>1015.7</v>
      </c>
      <c r="U229" s="21" t="n">
        <v>41.5004</v>
      </c>
    </row>
    <row r="230" customFormat="false" ht="15" hidden="false" customHeight="true" outlineLevel="0" collapsed="false">
      <c r="A230" s="7" t="n">
        <v>33239</v>
      </c>
      <c r="B230" s="8" t="n">
        <v>17330</v>
      </c>
      <c r="C230" s="8" t="n">
        <v>1515.3</v>
      </c>
      <c r="D230" s="8" t="n">
        <v>880.4</v>
      </c>
      <c r="E230" s="8" t="n">
        <v>803.5</v>
      </c>
      <c r="F230" s="8" t="n">
        <v>1027.4</v>
      </c>
      <c r="G230" s="8" t="n">
        <v>1584</v>
      </c>
      <c r="H230" s="8" t="n">
        <v>1385.1</v>
      </c>
      <c r="I230" s="8" t="n">
        <v>1860.5</v>
      </c>
      <c r="J230" s="8" t="n">
        <v>2050</v>
      </c>
      <c r="K230" s="8" t="n">
        <v>575.6</v>
      </c>
      <c r="L230" s="11" t="n">
        <v>57.3946</v>
      </c>
      <c r="M230" s="11" t="n">
        <v>39.627</v>
      </c>
      <c r="N230" s="11" t="n">
        <v>91.673</v>
      </c>
      <c r="O230" s="11" t="n">
        <v>4.2056</v>
      </c>
      <c r="P230" s="11" t="n">
        <v>57.7467</v>
      </c>
      <c r="Q230" s="11" t="n">
        <v>75.0035</v>
      </c>
      <c r="R230" s="11" t="n">
        <v>84.2218</v>
      </c>
      <c r="S230" s="22" t="n">
        <v>996.5</v>
      </c>
      <c r="U230" s="21" t="n">
        <v>42.8417</v>
      </c>
    </row>
    <row r="231" customFormat="false" ht="15" hidden="false" customHeight="true" outlineLevel="0" collapsed="false">
      <c r="A231" s="7" t="n">
        <v>33270</v>
      </c>
      <c r="B231" s="8" t="n">
        <v>17213</v>
      </c>
      <c r="C231" s="8" t="n">
        <v>1517</v>
      </c>
      <c r="D231" s="8" t="n">
        <v>874.1</v>
      </c>
      <c r="E231" s="8" t="n">
        <v>802.1</v>
      </c>
      <c r="F231" s="8" t="n">
        <v>1025.4</v>
      </c>
      <c r="G231" s="8" t="n">
        <v>1567.8</v>
      </c>
      <c r="H231" s="8" t="n">
        <v>1378</v>
      </c>
      <c r="I231" s="8" t="n">
        <v>1853.4</v>
      </c>
      <c r="J231" s="8" t="n">
        <v>2025.6</v>
      </c>
      <c r="K231" s="8" t="n">
        <v>566.3</v>
      </c>
      <c r="L231" s="11" t="n">
        <v>56.9666</v>
      </c>
      <c r="M231" s="11" t="n">
        <v>39.1551</v>
      </c>
      <c r="N231" s="11" t="n">
        <v>91.4744</v>
      </c>
      <c r="O231" s="11" t="n">
        <v>4.2183</v>
      </c>
      <c r="P231" s="11" t="n">
        <v>55.5628</v>
      </c>
      <c r="Q231" s="11" t="n">
        <v>75.4713</v>
      </c>
      <c r="R231" s="11" t="n">
        <v>83.67</v>
      </c>
      <c r="S231" s="22" t="n">
        <v>983.7</v>
      </c>
      <c r="U231" s="21" t="n">
        <v>40.1551</v>
      </c>
    </row>
    <row r="232" customFormat="false" ht="15" hidden="false" customHeight="true" outlineLevel="0" collapsed="false">
      <c r="A232" s="7" t="n">
        <v>33298</v>
      </c>
      <c r="B232" s="8" t="n">
        <v>17140</v>
      </c>
      <c r="C232" s="8" t="n">
        <v>1515.4</v>
      </c>
      <c r="D232" s="8" t="n">
        <v>872.8</v>
      </c>
      <c r="E232" s="8" t="n">
        <v>800.2</v>
      </c>
      <c r="F232" s="8" t="n">
        <v>1023.9</v>
      </c>
      <c r="G232" s="8" t="n">
        <v>1560.5</v>
      </c>
      <c r="H232" s="8" t="n">
        <v>1370.7</v>
      </c>
      <c r="I232" s="8" t="n">
        <v>1845</v>
      </c>
      <c r="J232" s="8" t="n">
        <v>2008.9</v>
      </c>
      <c r="K232" s="8" t="n">
        <v>561.8</v>
      </c>
      <c r="L232" s="11" t="n">
        <v>56.5618</v>
      </c>
      <c r="M232" s="11" t="n">
        <v>38.9442</v>
      </c>
      <c r="N232" s="11" t="n">
        <v>90.6415</v>
      </c>
      <c r="O232" s="11" t="n">
        <v>4.2189</v>
      </c>
      <c r="P232" s="11" t="n">
        <v>55.9615</v>
      </c>
      <c r="Q232" s="11" t="n">
        <v>74.9481</v>
      </c>
      <c r="R232" s="11" t="n">
        <v>83.593</v>
      </c>
      <c r="S232" s="22" t="n">
        <v>973.5</v>
      </c>
      <c r="U232" s="21" t="n">
        <v>40.8477</v>
      </c>
    </row>
    <row r="233" customFormat="false" ht="15" hidden="false" customHeight="true" outlineLevel="0" collapsed="false">
      <c r="A233" s="7" t="n">
        <v>33329</v>
      </c>
      <c r="B233" s="8" t="n">
        <v>17093</v>
      </c>
      <c r="C233" s="8" t="n">
        <v>1509.8</v>
      </c>
      <c r="D233" s="8" t="n">
        <v>865.9</v>
      </c>
      <c r="E233" s="8" t="n">
        <v>797</v>
      </c>
      <c r="F233" s="8" t="n">
        <v>1022.5</v>
      </c>
      <c r="G233" s="8" t="n">
        <v>1552.3</v>
      </c>
      <c r="H233" s="8" t="n">
        <v>1358.1</v>
      </c>
      <c r="I233" s="8" t="n">
        <v>1834.8</v>
      </c>
      <c r="J233" s="8" t="n">
        <v>2022.1</v>
      </c>
      <c r="K233" s="8" t="n">
        <v>562.5</v>
      </c>
      <c r="L233" s="11" t="n">
        <v>56.8105</v>
      </c>
      <c r="M233" s="11" t="n">
        <v>39.1932</v>
      </c>
      <c r="N233" s="11" t="n">
        <v>90.8281</v>
      </c>
      <c r="O233" s="11" t="n">
        <v>4.2433</v>
      </c>
      <c r="P233" s="11" t="n">
        <v>56.7806</v>
      </c>
      <c r="Q233" s="11" t="n">
        <v>75.2232</v>
      </c>
      <c r="R233" s="11" t="n">
        <v>84.3232</v>
      </c>
      <c r="S233" s="22" t="n">
        <v>995.5</v>
      </c>
      <c r="U233" s="21" t="n">
        <v>42.9154</v>
      </c>
    </row>
    <row r="234" customFormat="false" ht="15" hidden="false" customHeight="true" outlineLevel="0" collapsed="false">
      <c r="A234" s="7" t="n">
        <v>33359</v>
      </c>
      <c r="B234" s="8" t="n">
        <v>17071</v>
      </c>
      <c r="C234" s="8" t="n">
        <v>1509.7</v>
      </c>
      <c r="D234" s="8" t="n">
        <v>868.3</v>
      </c>
      <c r="E234" s="8" t="n">
        <v>793.2</v>
      </c>
      <c r="F234" s="8" t="n">
        <v>1022</v>
      </c>
      <c r="G234" s="8" t="n">
        <v>1544.8</v>
      </c>
      <c r="H234" s="8" t="n">
        <v>1352.6</v>
      </c>
      <c r="I234" s="8" t="n">
        <v>1826.4</v>
      </c>
      <c r="J234" s="8" t="n">
        <v>2034.9</v>
      </c>
      <c r="K234" s="8" t="n">
        <v>561.3</v>
      </c>
      <c r="L234" s="11" t="n">
        <v>57.1776</v>
      </c>
      <c r="M234" s="11" t="n">
        <v>39.3074</v>
      </c>
      <c r="N234" s="11" t="n">
        <v>91.7985</v>
      </c>
      <c r="O234" s="11" t="n">
        <v>4.272</v>
      </c>
      <c r="P234" s="11" t="n">
        <v>57.8128</v>
      </c>
      <c r="Q234" s="11" t="n">
        <v>75.9843</v>
      </c>
      <c r="R234" s="11" t="n">
        <v>84.494</v>
      </c>
      <c r="S234" s="22" t="n">
        <v>1018.6</v>
      </c>
      <c r="U234" s="21" t="n">
        <v>45.0037</v>
      </c>
    </row>
    <row r="235" customFormat="false" ht="15" hidden="false" customHeight="true" outlineLevel="0" collapsed="false">
      <c r="A235" s="7" t="n">
        <v>33390</v>
      </c>
      <c r="B235" s="8" t="n">
        <v>17045</v>
      </c>
      <c r="C235" s="8" t="n">
        <v>1517.1</v>
      </c>
      <c r="D235" s="8" t="n">
        <v>871</v>
      </c>
      <c r="E235" s="8" t="n">
        <v>791.1</v>
      </c>
      <c r="F235" s="8" t="n">
        <v>1022</v>
      </c>
      <c r="G235" s="8" t="n">
        <v>1539.5</v>
      </c>
      <c r="H235" s="8" t="n">
        <v>1345.9</v>
      </c>
      <c r="I235" s="8" t="n">
        <v>1815.5</v>
      </c>
      <c r="J235" s="8" t="n">
        <v>2025.8</v>
      </c>
      <c r="K235" s="8" t="n">
        <v>559</v>
      </c>
      <c r="L235" s="11" t="n">
        <v>57.7436</v>
      </c>
      <c r="M235" s="11" t="n">
        <v>39.8808</v>
      </c>
      <c r="N235" s="11" t="n">
        <v>92.2019</v>
      </c>
      <c r="O235" s="11" t="n">
        <v>4.2689</v>
      </c>
      <c r="P235" s="11" t="n">
        <v>59.3517</v>
      </c>
      <c r="Q235" s="11" t="n">
        <v>75.3644</v>
      </c>
      <c r="R235" s="11" t="n">
        <v>84.648</v>
      </c>
      <c r="S235" s="22" t="n">
        <v>1013.2</v>
      </c>
      <c r="U235" s="21" t="n">
        <v>46.8804</v>
      </c>
    </row>
    <row r="236" customFormat="false" ht="15" hidden="false" customHeight="true" outlineLevel="0" collapsed="false">
      <c r="A236" s="7" t="n">
        <v>33420</v>
      </c>
      <c r="B236" s="8" t="n">
        <v>17015</v>
      </c>
      <c r="C236" s="8" t="n">
        <v>1501.5</v>
      </c>
      <c r="D236" s="8" t="n">
        <v>874.2</v>
      </c>
      <c r="E236" s="8" t="n">
        <v>790</v>
      </c>
      <c r="F236" s="8" t="n">
        <v>1022.1</v>
      </c>
      <c r="G236" s="8" t="n">
        <v>1533.4</v>
      </c>
      <c r="H236" s="8" t="n">
        <v>1341.4</v>
      </c>
      <c r="I236" s="8" t="n">
        <v>1806.1</v>
      </c>
      <c r="J236" s="8" t="n">
        <v>2032.5</v>
      </c>
      <c r="K236" s="8" t="n">
        <v>557.1</v>
      </c>
      <c r="L236" s="11" t="n">
        <v>58.0706</v>
      </c>
      <c r="M236" s="11" t="n">
        <v>40.2658</v>
      </c>
      <c r="N236" s="11" t="n">
        <v>92.2878</v>
      </c>
      <c r="O236" s="11" t="n">
        <v>4.319</v>
      </c>
      <c r="P236" s="11" t="n">
        <v>61.2917</v>
      </c>
      <c r="Q236" s="11" t="n">
        <v>75.1594</v>
      </c>
      <c r="R236" s="11" t="n">
        <v>85.0417</v>
      </c>
      <c r="S236" s="22" t="n">
        <v>1030.4</v>
      </c>
      <c r="U236" s="21" t="n">
        <v>49.9338</v>
      </c>
    </row>
    <row r="237" customFormat="false" ht="15" hidden="false" customHeight="true" outlineLevel="0" collapsed="false">
      <c r="A237" s="7" t="n">
        <v>33451</v>
      </c>
      <c r="B237" s="8" t="n">
        <v>17026</v>
      </c>
      <c r="C237" s="8" t="n">
        <v>1520.3</v>
      </c>
      <c r="D237" s="8" t="n">
        <v>876.9</v>
      </c>
      <c r="E237" s="8" t="n">
        <v>789</v>
      </c>
      <c r="F237" s="8" t="n">
        <v>1023.9</v>
      </c>
      <c r="G237" s="8" t="n">
        <v>1530.1</v>
      </c>
      <c r="H237" s="8" t="n">
        <v>1337.5</v>
      </c>
      <c r="I237" s="8" t="n">
        <v>1796.1</v>
      </c>
      <c r="J237" s="8" t="n">
        <v>2035.1</v>
      </c>
      <c r="K237" s="8" t="n">
        <v>558.4</v>
      </c>
      <c r="L237" s="11" t="n">
        <v>58.1105</v>
      </c>
      <c r="M237" s="11" t="n">
        <v>40.1497</v>
      </c>
      <c r="N237" s="11" t="n">
        <v>92.7467</v>
      </c>
      <c r="O237" s="11" t="n">
        <v>4.3449</v>
      </c>
      <c r="P237" s="11" t="n">
        <v>59.0391</v>
      </c>
      <c r="Q237" s="11" t="n">
        <v>75.6283</v>
      </c>
      <c r="R237" s="11" t="n">
        <v>85.5321</v>
      </c>
      <c r="S237" s="22" t="n">
        <v>1033.4</v>
      </c>
      <c r="U237" s="21" t="n">
        <v>46.3327</v>
      </c>
    </row>
    <row r="238" customFormat="false" ht="15" hidden="false" customHeight="true" outlineLevel="0" collapsed="false">
      <c r="A238" s="7" t="n">
        <v>33482</v>
      </c>
      <c r="B238" s="8" t="n">
        <v>17010</v>
      </c>
      <c r="C238" s="8" t="n">
        <v>1521.4</v>
      </c>
      <c r="D238" s="8" t="n">
        <v>875.7</v>
      </c>
      <c r="E238" s="8" t="n">
        <v>787.6</v>
      </c>
      <c r="F238" s="8" t="n">
        <v>1024.9</v>
      </c>
      <c r="G238" s="8" t="n">
        <v>1526.5</v>
      </c>
      <c r="H238" s="8" t="n">
        <v>1334.9</v>
      </c>
      <c r="I238" s="8" t="n">
        <v>1785.6</v>
      </c>
      <c r="J238" s="8" t="n">
        <v>2037.2</v>
      </c>
      <c r="K238" s="8" t="n">
        <v>560</v>
      </c>
      <c r="L238" s="11" t="n">
        <v>58.7192</v>
      </c>
      <c r="M238" s="11" t="n">
        <v>40.7572</v>
      </c>
      <c r="N238" s="11" t="n">
        <v>93.2064</v>
      </c>
      <c r="O238" s="11" t="n">
        <v>4.3364</v>
      </c>
      <c r="P238" s="11" t="n">
        <v>61.8163</v>
      </c>
      <c r="Q238" s="11" t="n">
        <v>75.7775</v>
      </c>
      <c r="R238" s="11" t="n">
        <v>85.3471</v>
      </c>
      <c r="S238" s="22" t="n">
        <v>1041.5</v>
      </c>
      <c r="U238" s="21" t="n">
        <v>50.5268</v>
      </c>
    </row>
    <row r="239" customFormat="false" ht="15" hidden="false" customHeight="true" outlineLevel="0" collapsed="false">
      <c r="A239" s="7" t="n">
        <v>33512</v>
      </c>
      <c r="B239" s="8" t="n">
        <v>16999</v>
      </c>
      <c r="C239" s="8" t="n">
        <v>1516.3</v>
      </c>
      <c r="D239" s="8" t="n">
        <v>884.2</v>
      </c>
      <c r="E239" s="8" t="n">
        <v>785.7</v>
      </c>
      <c r="F239" s="8" t="n">
        <v>1025.9</v>
      </c>
      <c r="G239" s="8" t="n">
        <v>1524.9</v>
      </c>
      <c r="H239" s="8" t="n">
        <v>1332.5</v>
      </c>
      <c r="I239" s="8" t="n">
        <v>1775.1</v>
      </c>
      <c r="J239" s="8" t="n">
        <v>2036.4</v>
      </c>
      <c r="K239" s="8" t="n">
        <v>559.6</v>
      </c>
      <c r="L239" s="11" t="n">
        <v>58.675</v>
      </c>
      <c r="M239" s="11" t="n">
        <v>40.6703</v>
      </c>
      <c r="N239" s="11" t="n">
        <v>93.2908</v>
      </c>
      <c r="O239" s="11" t="n">
        <v>4.3576</v>
      </c>
      <c r="P239" s="11" t="n">
        <v>61.5026</v>
      </c>
      <c r="Q239" s="11" t="n">
        <v>76.5866</v>
      </c>
      <c r="R239" s="11" t="n">
        <v>84.7084</v>
      </c>
      <c r="S239" s="22" t="n">
        <v>1044.9</v>
      </c>
      <c r="U239" s="21" t="n">
        <v>49.8727</v>
      </c>
    </row>
    <row r="240" customFormat="false" ht="15" hidden="false" customHeight="true" outlineLevel="0" collapsed="false">
      <c r="A240" s="7" t="n">
        <v>33543</v>
      </c>
      <c r="B240" s="8" t="n">
        <v>16961</v>
      </c>
      <c r="C240" s="8" t="n">
        <v>1516</v>
      </c>
      <c r="D240" s="8" t="n">
        <v>886.8</v>
      </c>
      <c r="E240" s="8" t="n">
        <v>785.2</v>
      </c>
      <c r="F240" s="8" t="n">
        <v>1026.8</v>
      </c>
      <c r="G240" s="8" t="n">
        <v>1521.5</v>
      </c>
      <c r="H240" s="8" t="n">
        <v>1321.3</v>
      </c>
      <c r="I240" s="8" t="n">
        <v>1764.1</v>
      </c>
      <c r="J240" s="8" t="n">
        <v>2027.3</v>
      </c>
      <c r="K240" s="8" t="n">
        <v>559.8</v>
      </c>
      <c r="L240" s="11" t="n">
        <v>58.542</v>
      </c>
      <c r="M240" s="11" t="n">
        <v>40.7217</v>
      </c>
      <c r="N240" s="11" t="n">
        <v>92.687</v>
      </c>
      <c r="O240" s="11" t="n">
        <v>4.4132</v>
      </c>
      <c r="P240" s="11" t="n">
        <v>60.6699</v>
      </c>
      <c r="Q240" s="11" t="n">
        <v>76.0275</v>
      </c>
      <c r="R240" s="11" t="n">
        <v>84.4422</v>
      </c>
      <c r="S240" s="22" t="n">
        <v>1042.1</v>
      </c>
      <c r="U240" s="21" t="n">
        <v>48.9693</v>
      </c>
    </row>
    <row r="241" customFormat="false" ht="15" hidden="false" customHeight="true" outlineLevel="0" collapsed="false">
      <c r="A241" s="7" t="n">
        <v>33573</v>
      </c>
      <c r="B241" s="8" t="n">
        <v>16917</v>
      </c>
      <c r="C241" s="8" t="n">
        <v>1515.1</v>
      </c>
      <c r="D241" s="8" t="n">
        <v>891.1</v>
      </c>
      <c r="E241" s="8" t="n">
        <v>783.3</v>
      </c>
      <c r="F241" s="8" t="n">
        <v>1024.6</v>
      </c>
      <c r="G241" s="8" t="n">
        <v>1513.4</v>
      </c>
      <c r="H241" s="8" t="n">
        <v>1314.4</v>
      </c>
      <c r="I241" s="8" t="n">
        <v>1751.9</v>
      </c>
      <c r="J241" s="8" t="n">
        <v>2021.1</v>
      </c>
      <c r="K241" s="8" t="n">
        <v>558.2</v>
      </c>
      <c r="L241" s="11" t="n">
        <v>58.3873</v>
      </c>
      <c r="M241" s="11" t="n">
        <v>40.5013</v>
      </c>
      <c r="N241" s="11" t="n">
        <v>92.75</v>
      </c>
      <c r="O241" s="11" t="n">
        <v>4.4583</v>
      </c>
      <c r="P241" s="11" t="n">
        <v>59.8825</v>
      </c>
      <c r="Q241" s="11" t="n">
        <v>76.1105</v>
      </c>
      <c r="R241" s="11" t="n">
        <v>85.2631</v>
      </c>
      <c r="S241" s="22" t="n">
        <v>1042.2</v>
      </c>
      <c r="U241" s="21" t="n">
        <v>48.5218</v>
      </c>
    </row>
    <row r="242" customFormat="false" ht="15" hidden="false" customHeight="true" outlineLevel="0" collapsed="false">
      <c r="A242" s="7" t="n">
        <v>33604</v>
      </c>
      <c r="B242" s="8" t="n">
        <v>16839</v>
      </c>
      <c r="C242" s="8" t="n">
        <v>1511.9</v>
      </c>
      <c r="D242" s="8" t="n">
        <v>887</v>
      </c>
      <c r="E242" s="8" t="n">
        <v>781.5</v>
      </c>
      <c r="F242" s="8" t="n">
        <v>1027.4</v>
      </c>
      <c r="G242" s="8" t="n">
        <v>1506.8</v>
      </c>
      <c r="H242" s="8" t="n">
        <v>1309.2</v>
      </c>
      <c r="I242" s="8" t="n">
        <v>1742.9</v>
      </c>
      <c r="J242" s="8" t="n">
        <v>1980.1</v>
      </c>
      <c r="K242" s="8" t="n">
        <v>558.6</v>
      </c>
      <c r="L242" s="11" t="n">
        <v>58.0721</v>
      </c>
      <c r="M242" s="11" t="n">
        <v>39.9047</v>
      </c>
      <c r="N242" s="11" t="n">
        <v>93.2787</v>
      </c>
      <c r="O242" s="11" t="n">
        <v>4.4975</v>
      </c>
      <c r="P242" s="11" t="n">
        <v>56.7364</v>
      </c>
      <c r="Q242" s="11" t="n">
        <v>76.3643</v>
      </c>
      <c r="R242" s="11" t="n">
        <v>84.6615</v>
      </c>
      <c r="S242" s="22" t="n">
        <v>1005.5</v>
      </c>
      <c r="U242" s="21" t="n">
        <v>44.4166</v>
      </c>
    </row>
    <row r="243" customFormat="false" ht="15" hidden="false" customHeight="true" outlineLevel="0" collapsed="false">
      <c r="A243" s="7" t="n">
        <v>33635</v>
      </c>
      <c r="B243" s="8" t="n">
        <v>16828</v>
      </c>
      <c r="C243" s="8" t="n">
        <v>1506.5</v>
      </c>
      <c r="D243" s="8" t="n">
        <v>886.2</v>
      </c>
      <c r="E243" s="8" t="n">
        <v>779</v>
      </c>
      <c r="F243" s="8" t="n">
        <v>1028.8</v>
      </c>
      <c r="G243" s="8" t="n">
        <v>1499.8</v>
      </c>
      <c r="H243" s="8" t="n">
        <v>1307</v>
      </c>
      <c r="I243" s="8" t="n">
        <v>1731.4</v>
      </c>
      <c r="J243" s="8" t="n">
        <v>2006.3</v>
      </c>
      <c r="K243" s="8" t="n">
        <v>556.3</v>
      </c>
      <c r="L243" s="11" t="n">
        <v>58.6327</v>
      </c>
      <c r="M243" s="11" t="n">
        <v>40.7328</v>
      </c>
      <c r="N243" s="11" t="n">
        <v>92.9692</v>
      </c>
      <c r="O243" s="11" t="n">
        <v>4.5576</v>
      </c>
      <c r="P243" s="11" t="n">
        <v>58.9611</v>
      </c>
      <c r="Q243" s="11" t="n">
        <v>75.8712</v>
      </c>
      <c r="R243" s="11" t="n">
        <v>84.5757</v>
      </c>
      <c r="S243" s="22" t="n">
        <v>1040.9</v>
      </c>
      <c r="U243" s="21" t="n">
        <v>48.0956</v>
      </c>
    </row>
    <row r="244" customFormat="false" ht="15" hidden="false" customHeight="true" outlineLevel="0" collapsed="false">
      <c r="A244" s="7" t="n">
        <v>33664</v>
      </c>
      <c r="B244" s="8" t="n">
        <v>16805</v>
      </c>
      <c r="C244" s="8" t="n">
        <v>1506.2</v>
      </c>
      <c r="D244" s="8" t="n">
        <v>884</v>
      </c>
      <c r="E244" s="8" t="n">
        <v>778.4</v>
      </c>
      <c r="F244" s="8" t="n">
        <v>1028.5</v>
      </c>
      <c r="G244" s="8" t="n">
        <v>1494.3</v>
      </c>
      <c r="H244" s="8" t="n">
        <v>1305</v>
      </c>
      <c r="I244" s="8" t="n">
        <v>1720.9</v>
      </c>
      <c r="J244" s="8" t="n">
        <v>2006.5</v>
      </c>
      <c r="K244" s="8" t="n">
        <v>558.8</v>
      </c>
      <c r="L244" s="11" t="n">
        <v>59.2646</v>
      </c>
      <c r="M244" s="11" t="n">
        <v>41.179</v>
      </c>
      <c r="N244" s="11" t="n">
        <v>93.9514</v>
      </c>
      <c r="O244" s="11" t="n">
        <v>4.6067</v>
      </c>
      <c r="P244" s="11" t="n">
        <v>59.9654</v>
      </c>
      <c r="Q244" s="11" t="n">
        <v>75.8909</v>
      </c>
      <c r="R244" s="11" t="n">
        <v>85.3933</v>
      </c>
      <c r="S244" s="22" t="n">
        <v>1048</v>
      </c>
      <c r="U244" s="21" t="n">
        <v>49.7872</v>
      </c>
    </row>
    <row r="245" customFormat="false" ht="15" hidden="false" customHeight="true" outlineLevel="0" collapsed="false">
      <c r="A245" s="7" t="n">
        <v>33695</v>
      </c>
      <c r="B245" s="8" t="n">
        <v>16830</v>
      </c>
      <c r="C245" s="8" t="n">
        <v>1518.2</v>
      </c>
      <c r="D245" s="8" t="n">
        <v>883.2</v>
      </c>
      <c r="E245" s="8" t="n">
        <v>779.5</v>
      </c>
      <c r="F245" s="8" t="n">
        <v>1030.5</v>
      </c>
      <c r="G245" s="8" t="n">
        <v>1497.2</v>
      </c>
      <c r="H245" s="8" t="n">
        <v>1304.6</v>
      </c>
      <c r="I245" s="8" t="n">
        <v>1716.3</v>
      </c>
      <c r="J245" s="8" t="n">
        <v>2006.8</v>
      </c>
      <c r="K245" s="8" t="n">
        <v>562</v>
      </c>
      <c r="L245" s="11" t="n">
        <v>59.6003</v>
      </c>
      <c r="M245" s="11" t="n">
        <v>41.5068</v>
      </c>
      <c r="N245" s="11" t="n">
        <v>94.2263</v>
      </c>
      <c r="O245" s="11" t="n">
        <v>4.6949</v>
      </c>
      <c r="P245" s="11" t="n">
        <v>60.3121</v>
      </c>
      <c r="Q245" s="11" t="n">
        <v>76.4768</v>
      </c>
      <c r="R245" s="11" t="n">
        <v>85.6744</v>
      </c>
      <c r="S245" s="22" t="n">
        <v>1056.5</v>
      </c>
      <c r="U245" s="21" t="n">
        <v>51.0666</v>
      </c>
    </row>
    <row r="246" customFormat="false" ht="15" hidden="false" customHeight="true" outlineLevel="0" collapsed="false">
      <c r="A246" s="7" t="n">
        <v>33725</v>
      </c>
      <c r="B246" s="8" t="n">
        <v>16835</v>
      </c>
      <c r="C246" s="8" t="n">
        <v>1517.9</v>
      </c>
      <c r="D246" s="8" t="n">
        <v>881.5</v>
      </c>
      <c r="E246" s="8" t="n">
        <v>781.6</v>
      </c>
      <c r="F246" s="8" t="n">
        <v>1030.1</v>
      </c>
      <c r="G246" s="8" t="n">
        <v>1498.8</v>
      </c>
      <c r="H246" s="8" t="n">
        <v>1316.9</v>
      </c>
      <c r="I246" s="8" t="n">
        <v>1713.1</v>
      </c>
      <c r="J246" s="8" t="n">
        <v>1997.9</v>
      </c>
      <c r="K246" s="8" t="n">
        <v>561.3</v>
      </c>
      <c r="L246" s="11" t="n">
        <v>59.9548</v>
      </c>
      <c r="M246" s="11" t="n">
        <v>42.004</v>
      </c>
      <c r="N246" s="11" t="n">
        <v>94.1067</v>
      </c>
      <c r="O246" s="11" t="n">
        <v>4.7704</v>
      </c>
      <c r="P246" s="11" t="n">
        <v>61.6469</v>
      </c>
      <c r="Q246" s="11" t="n">
        <v>76.4427</v>
      </c>
      <c r="R246" s="11" t="n">
        <v>84.9051</v>
      </c>
      <c r="S246" s="22" t="n">
        <v>1055.7</v>
      </c>
      <c r="U246" s="21" t="n">
        <v>53.4031</v>
      </c>
    </row>
    <row r="247" customFormat="false" ht="15" hidden="false" customHeight="true" outlineLevel="0" collapsed="false">
      <c r="A247" s="7" t="n">
        <v>33756</v>
      </c>
      <c r="B247" s="8" t="n">
        <v>16826</v>
      </c>
      <c r="C247" s="8" t="n">
        <v>1520.9</v>
      </c>
      <c r="D247" s="8" t="n">
        <v>881.2</v>
      </c>
      <c r="E247" s="8" t="n">
        <v>782</v>
      </c>
      <c r="F247" s="8" t="n">
        <v>1031.1</v>
      </c>
      <c r="G247" s="8" t="n">
        <v>1497.2</v>
      </c>
      <c r="H247" s="8" t="n">
        <v>1314.6</v>
      </c>
      <c r="I247" s="8" t="n">
        <v>1708.1</v>
      </c>
      <c r="J247" s="8" t="n">
        <v>1990.3</v>
      </c>
      <c r="K247" s="8" t="n">
        <v>563.8</v>
      </c>
      <c r="L247" s="11" t="n">
        <v>60.1492</v>
      </c>
      <c r="M247" s="11" t="n">
        <v>41.9958</v>
      </c>
      <c r="N247" s="11" t="n">
        <v>94.803</v>
      </c>
      <c r="O247" s="11" t="n">
        <v>4.8336</v>
      </c>
      <c r="P247" s="11" t="n">
        <v>60.7416</v>
      </c>
      <c r="Q247" s="11" t="n">
        <v>77.0186</v>
      </c>
      <c r="R247" s="11" t="n">
        <v>86.1497</v>
      </c>
      <c r="S247" s="22" t="n">
        <v>1052.1</v>
      </c>
      <c r="U247" s="21" t="n">
        <v>52.1514</v>
      </c>
    </row>
    <row r="248" customFormat="false" ht="15" hidden="false" customHeight="true" outlineLevel="0" collapsed="false">
      <c r="A248" s="7" t="n">
        <v>33786</v>
      </c>
      <c r="B248" s="8" t="n">
        <v>16820</v>
      </c>
      <c r="C248" s="8" t="n">
        <v>1533.4</v>
      </c>
      <c r="D248" s="8" t="n">
        <v>881.5</v>
      </c>
      <c r="E248" s="8" t="n">
        <v>781.6</v>
      </c>
      <c r="F248" s="8" t="n">
        <v>1029.3</v>
      </c>
      <c r="G248" s="8" t="n">
        <v>1495</v>
      </c>
      <c r="H248" s="8" t="n">
        <v>1312.1</v>
      </c>
      <c r="I248" s="8" t="n">
        <v>1704.7</v>
      </c>
      <c r="J248" s="8" t="n">
        <v>1979.8</v>
      </c>
      <c r="K248" s="8" t="n">
        <v>565.3</v>
      </c>
      <c r="L248" s="11" t="n">
        <v>60.7237</v>
      </c>
      <c r="M248" s="11" t="n">
        <v>42.502</v>
      </c>
      <c r="N248" s="11" t="n">
        <v>95.4237</v>
      </c>
      <c r="O248" s="11" t="n">
        <v>4.8929</v>
      </c>
      <c r="P248" s="11" t="n">
        <v>62.4657</v>
      </c>
      <c r="Q248" s="11" t="n">
        <v>77.5065</v>
      </c>
      <c r="R248" s="11" t="n">
        <v>86.866</v>
      </c>
      <c r="S248" s="22" t="n">
        <v>1051.5</v>
      </c>
      <c r="U248" s="21" t="n">
        <v>54.8009</v>
      </c>
    </row>
    <row r="249" customFormat="false" ht="15" hidden="false" customHeight="true" outlineLevel="0" collapsed="false">
      <c r="A249" s="7" t="n">
        <v>33817</v>
      </c>
      <c r="B249" s="8" t="n">
        <v>16782</v>
      </c>
      <c r="C249" s="8" t="n">
        <v>1518.1</v>
      </c>
      <c r="D249" s="8" t="n">
        <v>875.2</v>
      </c>
      <c r="E249" s="8" t="n">
        <v>780</v>
      </c>
      <c r="F249" s="8" t="n">
        <v>1030.8</v>
      </c>
      <c r="G249" s="8" t="n">
        <v>1496.2</v>
      </c>
      <c r="H249" s="8" t="n">
        <v>1312.6</v>
      </c>
      <c r="I249" s="8" t="n">
        <v>1698.3</v>
      </c>
      <c r="J249" s="8" t="n">
        <v>1968.8</v>
      </c>
      <c r="K249" s="8" t="n">
        <v>565</v>
      </c>
      <c r="L249" s="11" t="n">
        <v>60.4425</v>
      </c>
      <c r="M249" s="11" t="n">
        <v>42.2861</v>
      </c>
      <c r="N249" s="11" t="n">
        <v>95.0331</v>
      </c>
      <c r="O249" s="11" t="n">
        <v>4.9177</v>
      </c>
      <c r="P249" s="11" t="n">
        <v>61.4404</v>
      </c>
      <c r="Q249" s="11" t="n">
        <v>77.1553</v>
      </c>
      <c r="R249" s="11" t="n">
        <v>85.6116</v>
      </c>
      <c r="S249" s="22" t="n">
        <v>1048.8</v>
      </c>
      <c r="U249" s="21" t="n">
        <v>53.2025</v>
      </c>
    </row>
    <row r="250" customFormat="false" ht="15" hidden="false" customHeight="true" outlineLevel="0" collapsed="false">
      <c r="A250" s="7" t="n">
        <v>33848</v>
      </c>
      <c r="B250" s="8" t="n">
        <v>16760</v>
      </c>
      <c r="C250" s="8" t="n">
        <v>1518.3</v>
      </c>
      <c r="D250" s="8" t="n">
        <v>869.8</v>
      </c>
      <c r="E250" s="8" t="n">
        <v>779.4</v>
      </c>
      <c r="F250" s="8" t="n">
        <v>1027.9</v>
      </c>
      <c r="G250" s="8" t="n">
        <v>1496.4</v>
      </c>
      <c r="H250" s="8" t="n">
        <v>1312.9</v>
      </c>
      <c r="I250" s="8" t="n">
        <v>1696.1</v>
      </c>
      <c r="J250" s="8" t="n">
        <v>1956.7</v>
      </c>
      <c r="K250" s="8" t="n">
        <v>564.6</v>
      </c>
      <c r="L250" s="11" t="n">
        <v>60.5525</v>
      </c>
      <c r="M250" s="11" t="n">
        <v>42.3381</v>
      </c>
      <c r="N250" s="11" t="n">
        <v>95.2729</v>
      </c>
      <c r="O250" s="11" t="n">
        <v>4.9823</v>
      </c>
      <c r="P250" s="11" t="n">
        <v>60.7509</v>
      </c>
      <c r="Q250" s="11" t="n">
        <v>77.9091</v>
      </c>
      <c r="R250" s="11" t="n">
        <v>86.3112</v>
      </c>
      <c r="S250" s="22" t="n">
        <v>1044.7</v>
      </c>
      <c r="U250" s="21" t="n">
        <v>52.401</v>
      </c>
    </row>
    <row r="251" customFormat="false" ht="15" hidden="false" customHeight="true" outlineLevel="0" collapsed="false">
      <c r="A251" s="7" t="n">
        <v>33878</v>
      </c>
      <c r="B251" s="8" t="n">
        <v>16751</v>
      </c>
      <c r="C251" s="8" t="n">
        <v>1523.2</v>
      </c>
      <c r="D251" s="8" t="n">
        <v>871.1</v>
      </c>
      <c r="E251" s="8" t="n">
        <v>779.3</v>
      </c>
      <c r="F251" s="8" t="n">
        <v>1028.7</v>
      </c>
      <c r="G251" s="8" t="n">
        <v>1495.7</v>
      </c>
      <c r="H251" s="8" t="n">
        <v>1313.3</v>
      </c>
      <c r="I251" s="8" t="n">
        <v>1689.6</v>
      </c>
      <c r="J251" s="8" t="n">
        <v>1947.6</v>
      </c>
      <c r="K251" s="8" t="n">
        <v>565.3</v>
      </c>
      <c r="L251" s="11" t="n">
        <v>60.9254</v>
      </c>
      <c r="M251" s="11" t="n">
        <v>42.7959</v>
      </c>
      <c r="N251" s="11" t="n">
        <v>95.3288</v>
      </c>
      <c r="O251" s="11" t="n">
        <v>5.0958</v>
      </c>
      <c r="P251" s="11" t="n">
        <v>61.7013</v>
      </c>
      <c r="Q251" s="11" t="n">
        <v>77.8735</v>
      </c>
      <c r="R251" s="11" t="n">
        <v>86.6217</v>
      </c>
      <c r="S251" s="22" t="n">
        <v>1047.5</v>
      </c>
      <c r="U251" s="21" t="n">
        <v>53.8571</v>
      </c>
    </row>
    <row r="252" customFormat="false" ht="15" hidden="false" customHeight="true" outlineLevel="0" collapsed="false">
      <c r="A252" s="7" t="n">
        <v>33909</v>
      </c>
      <c r="B252" s="8" t="n">
        <v>16758</v>
      </c>
      <c r="C252" s="8" t="n">
        <v>1522.9</v>
      </c>
      <c r="D252" s="8" t="n">
        <v>871.4</v>
      </c>
      <c r="E252" s="8" t="n">
        <v>779.6</v>
      </c>
      <c r="F252" s="8" t="n">
        <v>1028.5</v>
      </c>
      <c r="G252" s="8" t="n">
        <v>1494.4</v>
      </c>
      <c r="H252" s="8" t="n">
        <v>1315</v>
      </c>
      <c r="I252" s="8" t="n">
        <v>1684.9</v>
      </c>
      <c r="J252" s="8" t="n">
        <v>1952.9</v>
      </c>
      <c r="K252" s="8" t="n">
        <v>566.3</v>
      </c>
      <c r="L252" s="11" t="n">
        <v>61.1692</v>
      </c>
      <c r="M252" s="11" t="n">
        <v>43.0337</v>
      </c>
      <c r="N252" s="11" t="n">
        <v>95.531</v>
      </c>
      <c r="O252" s="11" t="n">
        <v>5.1617</v>
      </c>
      <c r="P252" s="11" t="n">
        <v>61.7778</v>
      </c>
      <c r="Q252" s="11" t="n">
        <v>77.7118</v>
      </c>
      <c r="R252" s="11" t="n">
        <v>86.9183</v>
      </c>
      <c r="S252" s="22" t="n">
        <v>1058.1</v>
      </c>
      <c r="U252" s="21" t="n">
        <v>53.983</v>
      </c>
    </row>
    <row r="253" customFormat="false" ht="15" hidden="false" customHeight="true" outlineLevel="0" collapsed="false">
      <c r="A253" s="7" t="n">
        <v>33939</v>
      </c>
      <c r="B253" s="8" t="n">
        <v>16770</v>
      </c>
      <c r="C253" s="8" t="n">
        <v>1524.7</v>
      </c>
      <c r="D253" s="8" t="n">
        <v>872.5</v>
      </c>
      <c r="E253" s="8" t="n">
        <v>781.7</v>
      </c>
      <c r="F253" s="8" t="n">
        <v>1027.9</v>
      </c>
      <c r="G253" s="8" t="n">
        <v>1495.8</v>
      </c>
      <c r="H253" s="8" t="n">
        <v>1316.8</v>
      </c>
      <c r="I253" s="8" t="n">
        <v>1679.9</v>
      </c>
      <c r="J253" s="8" t="n">
        <v>1952.5</v>
      </c>
      <c r="K253" s="8" t="n">
        <v>568</v>
      </c>
      <c r="L253" s="11" t="n">
        <v>61.1276</v>
      </c>
      <c r="M253" s="11" t="n">
        <v>43.2171</v>
      </c>
      <c r="N253" s="11" t="n">
        <v>94.8949</v>
      </c>
      <c r="O253" s="11" t="n">
        <v>5.1686</v>
      </c>
      <c r="P253" s="11" t="n">
        <v>62.8471</v>
      </c>
      <c r="Q253" s="11" t="n">
        <v>78.1743</v>
      </c>
      <c r="R253" s="11" t="n">
        <v>86.6475</v>
      </c>
      <c r="S253" s="22" t="n">
        <v>1062.9</v>
      </c>
      <c r="U253" s="21" t="n">
        <v>55.3177</v>
      </c>
    </row>
    <row r="254" customFormat="false" ht="15" hidden="false" customHeight="true" outlineLevel="0" collapsed="false">
      <c r="A254" s="7" t="n">
        <v>33970</v>
      </c>
      <c r="B254" s="8" t="n">
        <v>16790</v>
      </c>
      <c r="C254" s="8" t="n">
        <v>1530.7</v>
      </c>
      <c r="D254" s="8" t="n">
        <v>871.2</v>
      </c>
      <c r="E254" s="8" t="n">
        <v>779.9</v>
      </c>
      <c r="F254" s="8" t="n">
        <v>1028.1</v>
      </c>
      <c r="G254" s="8" t="n">
        <v>1498.3</v>
      </c>
      <c r="H254" s="8" t="n">
        <v>1321.5</v>
      </c>
      <c r="I254" s="8" t="n">
        <v>1677.1</v>
      </c>
      <c r="J254" s="8" t="n">
        <v>1957</v>
      </c>
      <c r="K254" s="8" t="n">
        <v>569</v>
      </c>
      <c r="L254" s="11" t="n">
        <v>61.6811</v>
      </c>
      <c r="M254" s="11" t="n">
        <v>43.5753</v>
      </c>
      <c r="N254" s="11" t="n">
        <v>95.8424</v>
      </c>
      <c r="O254" s="11" t="n">
        <v>5.1943</v>
      </c>
      <c r="P254" s="11" t="n">
        <v>63.3966</v>
      </c>
      <c r="Q254" s="11" t="n">
        <v>78.358</v>
      </c>
      <c r="R254" s="11" t="n">
        <v>87.0368</v>
      </c>
      <c r="S254" s="22" t="n">
        <v>1076.3</v>
      </c>
      <c r="U254" s="21" t="n">
        <v>56.459</v>
      </c>
    </row>
    <row r="255" customFormat="false" ht="15" hidden="false" customHeight="true" outlineLevel="0" collapsed="false">
      <c r="A255" s="7" t="n">
        <v>34001</v>
      </c>
      <c r="B255" s="8" t="n">
        <v>16804</v>
      </c>
      <c r="C255" s="8" t="n">
        <v>1531.5</v>
      </c>
      <c r="D255" s="8" t="n">
        <v>873.3</v>
      </c>
      <c r="E255" s="8" t="n">
        <v>782.5</v>
      </c>
      <c r="F255" s="8" t="n">
        <v>1027.2</v>
      </c>
      <c r="G255" s="8" t="n">
        <v>1503.3</v>
      </c>
      <c r="H255" s="8" t="n">
        <v>1321.1</v>
      </c>
      <c r="I255" s="8" t="n">
        <v>1673.3</v>
      </c>
      <c r="J255" s="8" t="n">
        <v>1948</v>
      </c>
      <c r="K255" s="8" t="n">
        <v>571.3</v>
      </c>
      <c r="L255" s="11" t="n">
        <v>61.8465</v>
      </c>
      <c r="M255" s="11" t="n">
        <v>43.7474</v>
      </c>
      <c r="N255" s="11" t="n">
        <v>95.9511</v>
      </c>
      <c r="O255" s="11" t="n">
        <v>5.2214</v>
      </c>
      <c r="P255" s="11" t="n">
        <v>62.7858</v>
      </c>
      <c r="Q255" s="11" t="n">
        <v>78.874</v>
      </c>
      <c r="R255" s="11" t="n">
        <v>86.7581</v>
      </c>
      <c r="S255" s="22" t="n">
        <v>1074</v>
      </c>
      <c r="U255" s="21" t="n">
        <v>56.0047</v>
      </c>
    </row>
    <row r="256" customFormat="false" ht="15" hidden="false" customHeight="true" outlineLevel="0" collapsed="false">
      <c r="A256" s="7" t="n">
        <v>34029</v>
      </c>
      <c r="B256" s="8" t="n">
        <v>16795</v>
      </c>
      <c r="C256" s="8" t="n">
        <v>1531.3</v>
      </c>
      <c r="D256" s="8" t="n">
        <v>871.2</v>
      </c>
      <c r="E256" s="8" t="n">
        <v>783.1</v>
      </c>
      <c r="F256" s="8" t="n">
        <v>1027.7</v>
      </c>
      <c r="G256" s="8" t="n">
        <v>1504.5</v>
      </c>
      <c r="H256" s="8" t="n">
        <v>1321.9</v>
      </c>
      <c r="I256" s="8" t="n">
        <v>1670</v>
      </c>
      <c r="J256" s="8" t="n">
        <v>1934.8</v>
      </c>
      <c r="K256" s="8" t="n">
        <v>572.6</v>
      </c>
      <c r="L256" s="11" t="n">
        <v>61.7259</v>
      </c>
      <c r="M256" s="11" t="n">
        <v>43.846</v>
      </c>
      <c r="N256" s="11" t="n">
        <v>95.2727</v>
      </c>
      <c r="O256" s="11" t="n">
        <v>5.2702</v>
      </c>
      <c r="P256" s="11" t="n">
        <v>62.8187</v>
      </c>
      <c r="Q256" s="11" t="n">
        <v>78.7467</v>
      </c>
      <c r="R256" s="11" t="n">
        <v>86.6825</v>
      </c>
      <c r="S256" s="22" t="n">
        <v>1069.1</v>
      </c>
      <c r="U256" s="21" t="n">
        <v>56.6675</v>
      </c>
    </row>
    <row r="257" customFormat="false" ht="15" hidden="false" customHeight="true" outlineLevel="0" collapsed="false">
      <c r="A257" s="7" t="n">
        <v>34060</v>
      </c>
      <c r="B257" s="8" t="n">
        <v>16772</v>
      </c>
      <c r="C257" s="8" t="n">
        <v>1531.4</v>
      </c>
      <c r="D257" s="8" t="n">
        <v>866.8</v>
      </c>
      <c r="E257" s="8" t="n">
        <v>783.9</v>
      </c>
      <c r="F257" s="8" t="n">
        <v>1025.6</v>
      </c>
      <c r="G257" s="8" t="n">
        <v>1505.2</v>
      </c>
      <c r="H257" s="8" t="n">
        <v>1321.9</v>
      </c>
      <c r="I257" s="8" t="n">
        <v>1666.5</v>
      </c>
      <c r="J257" s="8" t="n">
        <v>1923.5</v>
      </c>
      <c r="K257" s="8" t="n">
        <v>573.1</v>
      </c>
      <c r="L257" s="11" t="n">
        <v>62.0377</v>
      </c>
      <c r="M257" s="11" t="n">
        <v>44.0315</v>
      </c>
      <c r="N257" s="11" t="n">
        <v>95.8493</v>
      </c>
      <c r="O257" s="11" t="n">
        <v>5.312</v>
      </c>
      <c r="P257" s="11" t="n">
        <v>62.8128</v>
      </c>
      <c r="Q257" s="11" t="n">
        <v>79.2595</v>
      </c>
      <c r="R257" s="11" t="n">
        <v>87.0749</v>
      </c>
      <c r="S257" s="22" t="n">
        <v>1064.5</v>
      </c>
      <c r="U257" s="21" t="n">
        <v>57.0313</v>
      </c>
    </row>
    <row r="258" customFormat="false" ht="15" hidden="false" customHeight="true" outlineLevel="0" collapsed="false">
      <c r="A258" s="7" t="n">
        <v>34090</v>
      </c>
      <c r="B258" s="8" t="n">
        <v>16766</v>
      </c>
      <c r="C258" s="8" t="n">
        <v>1531.9</v>
      </c>
      <c r="D258" s="8" t="n">
        <v>865.4</v>
      </c>
      <c r="E258" s="8" t="n">
        <v>784.4</v>
      </c>
      <c r="F258" s="8" t="n">
        <v>1027</v>
      </c>
      <c r="G258" s="8" t="n">
        <v>1504.6</v>
      </c>
      <c r="H258" s="8" t="n">
        <v>1325.8</v>
      </c>
      <c r="I258" s="8" t="n">
        <v>1661.1</v>
      </c>
      <c r="J258" s="8" t="n">
        <v>1912.3</v>
      </c>
      <c r="K258" s="8" t="n">
        <v>575</v>
      </c>
      <c r="L258" s="11" t="n">
        <v>61.982</v>
      </c>
      <c r="M258" s="11" t="n">
        <v>44.0382</v>
      </c>
      <c r="N258" s="11" t="n">
        <v>95.64</v>
      </c>
      <c r="O258" s="11" t="n">
        <v>5.2982</v>
      </c>
      <c r="P258" s="11" t="n">
        <v>62.62</v>
      </c>
      <c r="Q258" s="11" t="n">
        <v>78.6105</v>
      </c>
      <c r="R258" s="11" t="n">
        <v>86.9188</v>
      </c>
      <c r="S258" s="22" t="n">
        <v>1064.3</v>
      </c>
      <c r="U258" s="21" t="n">
        <v>57.1659</v>
      </c>
    </row>
    <row r="259" customFormat="false" ht="15" hidden="false" customHeight="true" outlineLevel="0" collapsed="false">
      <c r="A259" s="7" t="n">
        <v>34121</v>
      </c>
      <c r="B259" s="8" t="n">
        <v>16742</v>
      </c>
      <c r="C259" s="8" t="n">
        <v>1531.8</v>
      </c>
      <c r="D259" s="8" t="n">
        <v>861.6</v>
      </c>
      <c r="E259" s="8" t="n">
        <v>784.1</v>
      </c>
      <c r="F259" s="8" t="n">
        <v>1025.6</v>
      </c>
      <c r="G259" s="8" t="n">
        <v>1503.9</v>
      </c>
      <c r="H259" s="8" t="n">
        <v>1328.5</v>
      </c>
      <c r="I259" s="8" t="n">
        <v>1654.5</v>
      </c>
      <c r="J259" s="8" t="n">
        <v>1902.6</v>
      </c>
      <c r="K259" s="8" t="n">
        <v>574</v>
      </c>
      <c r="L259" s="11" t="n">
        <v>61.8732</v>
      </c>
      <c r="M259" s="11" t="n">
        <v>43.9266</v>
      </c>
      <c r="N259" s="11" t="n">
        <v>95.5629</v>
      </c>
      <c r="O259" s="11" t="n">
        <v>5.3109</v>
      </c>
      <c r="P259" s="11" t="n">
        <v>61.9431</v>
      </c>
      <c r="Q259" s="11" t="n">
        <v>79.363</v>
      </c>
      <c r="R259" s="11" t="n">
        <v>86.3894</v>
      </c>
      <c r="S259" s="22" t="n">
        <v>1064.3</v>
      </c>
      <c r="U259" s="21" t="n">
        <v>56.7079</v>
      </c>
    </row>
    <row r="260" customFormat="false" ht="15" hidden="false" customHeight="true" outlineLevel="0" collapsed="false">
      <c r="A260" s="7" t="n">
        <v>34151</v>
      </c>
      <c r="B260" s="8" t="n">
        <v>16740</v>
      </c>
      <c r="C260" s="8" t="n">
        <v>1535.3</v>
      </c>
      <c r="D260" s="8" t="n">
        <v>854</v>
      </c>
      <c r="E260" s="8" t="n">
        <v>785.3</v>
      </c>
      <c r="F260" s="8" t="n">
        <v>1027.1</v>
      </c>
      <c r="G260" s="8" t="n">
        <v>1506.8</v>
      </c>
      <c r="H260" s="8" t="n">
        <v>1331.4</v>
      </c>
      <c r="I260" s="8" t="n">
        <v>1646.7</v>
      </c>
      <c r="J260" s="8" t="n">
        <v>1899.2</v>
      </c>
      <c r="K260" s="8" t="n">
        <v>572.9</v>
      </c>
      <c r="L260" s="11" t="n">
        <v>62.0427</v>
      </c>
      <c r="M260" s="11" t="n">
        <v>44.0168</v>
      </c>
      <c r="N260" s="11" t="n">
        <v>95.9042</v>
      </c>
      <c r="O260" s="11" t="n">
        <v>5.33</v>
      </c>
      <c r="P260" s="11" t="n">
        <v>61.1464</v>
      </c>
      <c r="Q260" s="11" t="n">
        <v>79.1619</v>
      </c>
      <c r="R260" s="11" t="n">
        <v>86.6992</v>
      </c>
      <c r="S260" s="22" t="n">
        <v>1069.7</v>
      </c>
      <c r="U260" s="21" t="n">
        <v>55.1604</v>
      </c>
    </row>
    <row r="261" customFormat="false" ht="15" hidden="false" customHeight="true" outlineLevel="0" collapsed="false">
      <c r="A261" s="7" t="n">
        <v>34182</v>
      </c>
      <c r="B261" s="8" t="n">
        <v>16740</v>
      </c>
      <c r="C261" s="8" t="n">
        <v>1539.2</v>
      </c>
      <c r="D261" s="8" t="n">
        <v>852.7</v>
      </c>
      <c r="E261" s="8" t="n">
        <v>785.1</v>
      </c>
      <c r="F261" s="8" t="n">
        <v>1024.1</v>
      </c>
      <c r="G261" s="8" t="n">
        <v>1508.2</v>
      </c>
      <c r="H261" s="8" t="n">
        <v>1330.6</v>
      </c>
      <c r="I261" s="8" t="n">
        <v>1646</v>
      </c>
      <c r="J261" s="8" t="n">
        <v>1898.6</v>
      </c>
      <c r="K261" s="8" t="n">
        <v>575.6</v>
      </c>
      <c r="L261" s="11" t="n">
        <v>61.9438</v>
      </c>
      <c r="M261" s="11" t="n">
        <v>43.8363</v>
      </c>
      <c r="N261" s="11" t="n">
        <v>96.0438</v>
      </c>
      <c r="O261" s="11" t="n">
        <v>5.3507</v>
      </c>
      <c r="P261" s="11" t="n">
        <v>59.8767</v>
      </c>
      <c r="Q261" s="11" t="n">
        <v>79.618</v>
      </c>
      <c r="R261" s="11" t="n">
        <v>86.7929</v>
      </c>
      <c r="S261" s="22" t="n">
        <v>1074.6</v>
      </c>
      <c r="U261" s="21" t="n">
        <v>54.0559</v>
      </c>
    </row>
    <row r="262" customFormat="false" ht="15" hidden="false" customHeight="true" outlineLevel="0" collapsed="false">
      <c r="A262" s="7" t="n">
        <v>34213</v>
      </c>
      <c r="B262" s="8" t="n">
        <v>16770</v>
      </c>
      <c r="C262" s="8" t="n">
        <v>1539.3</v>
      </c>
      <c r="D262" s="8" t="n">
        <v>849.3</v>
      </c>
      <c r="E262" s="8" t="n">
        <v>787</v>
      </c>
      <c r="F262" s="8" t="n">
        <v>1023.9</v>
      </c>
      <c r="G262" s="8" t="n">
        <v>1513.6</v>
      </c>
      <c r="H262" s="8" t="n">
        <v>1336.7</v>
      </c>
      <c r="I262" s="8" t="n">
        <v>1643.8</v>
      </c>
      <c r="J262" s="8" t="n">
        <v>1901.3</v>
      </c>
      <c r="K262" s="8" t="n">
        <v>578</v>
      </c>
      <c r="L262" s="11" t="n">
        <v>62.4107</v>
      </c>
      <c r="M262" s="11" t="n">
        <v>44.462</v>
      </c>
      <c r="N262" s="11" t="n">
        <v>95.9845</v>
      </c>
      <c r="O262" s="11" t="n">
        <v>5.4254</v>
      </c>
      <c r="P262" s="11" t="n">
        <v>61.6021</v>
      </c>
      <c r="Q262" s="11" t="n">
        <v>79.3374</v>
      </c>
      <c r="R262" s="11" t="n">
        <v>87.2323</v>
      </c>
      <c r="S262" s="22" t="n">
        <v>1082.8</v>
      </c>
      <c r="U262" s="21" t="n">
        <v>56.3448</v>
      </c>
    </row>
    <row r="263" customFormat="false" ht="15" hidden="false" customHeight="true" outlineLevel="0" collapsed="false">
      <c r="A263" s="7" t="n">
        <v>34243</v>
      </c>
      <c r="B263" s="8" t="n">
        <v>16778</v>
      </c>
      <c r="C263" s="8" t="n">
        <v>1542.3</v>
      </c>
      <c r="D263" s="8" t="n">
        <v>843.4</v>
      </c>
      <c r="E263" s="8" t="n">
        <v>788.1</v>
      </c>
      <c r="F263" s="8" t="n">
        <v>1021.3</v>
      </c>
      <c r="G263" s="8" t="n">
        <v>1517.5</v>
      </c>
      <c r="H263" s="8" t="n">
        <v>1340.4</v>
      </c>
      <c r="I263" s="8" t="n">
        <v>1643.8</v>
      </c>
      <c r="J263" s="8" t="n">
        <v>1902.1</v>
      </c>
      <c r="K263" s="8" t="n">
        <v>580.1</v>
      </c>
      <c r="L263" s="11" t="n">
        <v>62.9452</v>
      </c>
      <c r="M263" s="11" t="n">
        <v>45.083</v>
      </c>
      <c r="N263" s="11" t="n">
        <v>96.1693</v>
      </c>
      <c r="O263" s="11" t="n">
        <v>5.4816</v>
      </c>
      <c r="P263" s="11" t="n">
        <v>63.407</v>
      </c>
      <c r="Q263" s="11" t="n">
        <v>79.466</v>
      </c>
      <c r="R263" s="11" t="n">
        <v>87.3597</v>
      </c>
      <c r="S263" s="22" t="n">
        <v>1090.8</v>
      </c>
      <c r="U263" s="21" t="n">
        <v>59.6595</v>
      </c>
    </row>
    <row r="264" customFormat="false" ht="15" hidden="false" customHeight="true" outlineLevel="0" collapsed="false">
      <c r="A264" s="7" t="n">
        <v>34274</v>
      </c>
      <c r="B264" s="8" t="n">
        <v>16800</v>
      </c>
      <c r="C264" s="8" t="n">
        <v>1539.5</v>
      </c>
      <c r="D264" s="8" t="n">
        <v>842</v>
      </c>
      <c r="E264" s="8" t="n">
        <v>789.5</v>
      </c>
      <c r="F264" s="8" t="n">
        <v>1020.1</v>
      </c>
      <c r="G264" s="8" t="n">
        <v>1522.4</v>
      </c>
      <c r="H264" s="8" t="n">
        <v>1345.1</v>
      </c>
      <c r="I264" s="8" t="n">
        <v>1644</v>
      </c>
      <c r="J264" s="8" t="n">
        <v>1901.6</v>
      </c>
      <c r="K264" s="8" t="n">
        <v>581.9</v>
      </c>
      <c r="L264" s="11" t="n">
        <v>63.2335</v>
      </c>
      <c r="M264" s="11" t="n">
        <v>45.4382</v>
      </c>
      <c r="N264" s="11" t="n">
        <v>96.2155</v>
      </c>
      <c r="O264" s="11" t="n">
        <v>5.5504</v>
      </c>
      <c r="P264" s="11" t="n">
        <v>63.9652</v>
      </c>
      <c r="Q264" s="11" t="n">
        <v>79.1062</v>
      </c>
      <c r="R264" s="11" t="n">
        <v>86.8345</v>
      </c>
      <c r="S264" s="22" t="n">
        <v>1098.2</v>
      </c>
      <c r="U264" s="21" t="n">
        <v>60.8095</v>
      </c>
    </row>
    <row r="265" customFormat="false" ht="15" hidden="false" customHeight="true" outlineLevel="0" collapsed="false">
      <c r="A265" s="7" t="n">
        <v>34304</v>
      </c>
      <c r="B265" s="8" t="n">
        <v>16815</v>
      </c>
      <c r="C265" s="8" t="n">
        <v>1539.6</v>
      </c>
      <c r="D265" s="8" t="n">
        <v>836.5</v>
      </c>
      <c r="E265" s="8" t="n">
        <v>789.9</v>
      </c>
      <c r="F265" s="8" t="n">
        <v>1018.7</v>
      </c>
      <c r="G265" s="8" t="n">
        <v>1526.8</v>
      </c>
      <c r="H265" s="8" t="n">
        <v>1348.7</v>
      </c>
      <c r="I265" s="8" t="n">
        <v>1643.4</v>
      </c>
      <c r="J265" s="8" t="n">
        <v>1903.9</v>
      </c>
      <c r="K265" s="8" t="n">
        <v>584.7</v>
      </c>
      <c r="L265" s="11" t="n">
        <v>63.6638</v>
      </c>
      <c r="M265" s="11" t="n">
        <v>45.9144</v>
      </c>
      <c r="N265" s="11" t="n">
        <v>96.4273</v>
      </c>
      <c r="O265" s="11" t="n">
        <v>5.6119</v>
      </c>
      <c r="P265" s="11" t="n">
        <v>64.1762</v>
      </c>
      <c r="Q265" s="11" t="n">
        <v>78.9476</v>
      </c>
      <c r="R265" s="11" t="n">
        <v>86.6761</v>
      </c>
      <c r="S265" s="22" t="n">
        <v>1109.2</v>
      </c>
      <c r="U265" s="21" t="n">
        <v>61.5077</v>
      </c>
    </row>
    <row r="266" customFormat="false" ht="15" hidden="false" customHeight="true" outlineLevel="0" collapsed="false">
      <c r="A266" s="7" t="n">
        <v>34335</v>
      </c>
      <c r="B266" s="8" t="n">
        <v>16855</v>
      </c>
      <c r="C266" s="8" t="n">
        <v>1536.5</v>
      </c>
      <c r="D266" s="8" t="n">
        <v>834.9</v>
      </c>
      <c r="E266" s="8" t="n">
        <v>792.9</v>
      </c>
      <c r="F266" s="8" t="n">
        <v>1016</v>
      </c>
      <c r="G266" s="8" t="n">
        <v>1532.5</v>
      </c>
      <c r="H266" s="8" t="n">
        <v>1353.7</v>
      </c>
      <c r="I266" s="8" t="n">
        <v>1645</v>
      </c>
      <c r="J266" s="8" t="n">
        <v>1914</v>
      </c>
      <c r="K266" s="8" t="n">
        <v>588.4</v>
      </c>
      <c r="L266" s="11" t="n">
        <v>63.7203</v>
      </c>
      <c r="M266" s="11" t="n">
        <v>46.0675</v>
      </c>
      <c r="N266" s="11" t="n">
        <v>96.2152</v>
      </c>
      <c r="O266" s="11" t="n">
        <v>5.6522</v>
      </c>
      <c r="P266" s="11" t="n">
        <v>64.7538</v>
      </c>
      <c r="Q266" s="11" t="n">
        <v>78.5035</v>
      </c>
      <c r="R266" s="11" t="n">
        <v>86.0624</v>
      </c>
      <c r="S266" s="22" t="n">
        <v>1125.8</v>
      </c>
      <c r="U266" s="21" t="n">
        <v>62.9948</v>
      </c>
    </row>
    <row r="267" customFormat="false" ht="15" hidden="false" customHeight="true" outlineLevel="0" collapsed="false">
      <c r="A267" s="7" t="n">
        <v>34366</v>
      </c>
      <c r="B267" s="8" t="n">
        <v>16862</v>
      </c>
      <c r="C267" s="8" t="n">
        <v>1535.8</v>
      </c>
      <c r="D267" s="8" t="n">
        <v>831.9</v>
      </c>
      <c r="E267" s="8" t="n">
        <v>794.2</v>
      </c>
      <c r="F267" s="8" t="n">
        <v>1014.3</v>
      </c>
      <c r="G267" s="8" t="n">
        <v>1536</v>
      </c>
      <c r="H267" s="8" t="n">
        <v>1358.6</v>
      </c>
      <c r="I267" s="8" t="n">
        <v>1644.9</v>
      </c>
      <c r="J267" s="8" t="n">
        <v>1910.3</v>
      </c>
      <c r="K267" s="8" t="n">
        <v>587.2</v>
      </c>
      <c r="L267" s="11" t="n">
        <v>63.8205</v>
      </c>
      <c r="M267" s="11" t="n">
        <v>46.023</v>
      </c>
      <c r="N267" s="11" t="n">
        <v>96.6772</v>
      </c>
      <c r="O267" s="11" t="n">
        <v>5.6709</v>
      </c>
      <c r="P267" s="11" t="n">
        <v>65.0262</v>
      </c>
      <c r="Q267" s="11" t="n">
        <v>78.6598</v>
      </c>
      <c r="R267" s="11" t="n">
        <v>87.6491</v>
      </c>
      <c r="S267" s="22" t="n">
        <v>1127.9</v>
      </c>
      <c r="U267" s="21" t="n">
        <v>64.3959</v>
      </c>
    </row>
    <row r="268" customFormat="false" ht="15" hidden="false" customHeight="true" outlineLevel="0" collapsed="false">
      <c r="A268" s="7" t="n">
        <v>34394</v>
      </c>
      <c r="B268" s="8" t="n">
        <v>16897</v>
      </c>
      <c r="C268" s="8" t="n">
        <v>1536.1</v>
      </c>
      <c r="D268" s="8" t="n">
        <v>831.9</v>
      </c>
      <c r="E268" s="8" t="n">
        <v>797.1</v>
      </c>
      <c r="F268" s="8" t="n">
        <v>1012</v>
      </c>
      <c r="G268" s="8" t="n">
        <v>1542.6</v>
      </c>
      <c r="H268" s="8" t="n">
        <v>1363.8</v>
      </c>
      <c r="I268" s="8" t="n">
        <v>1647.8</v>
      </c>
      <c r="J268" s="8" t="n">
        <v>1913.3</v>
      </c>
      <c r="K268" s="8" t="n">
        <v>590.4</v>
      </c>
      <c r="L268" s="11" t="n">
        <v>64.6881</v>
      </c>
      <c r="M268" s="11" t="n">
        <v>46.5968</v>
      </c>
      <c r="N268" s="11" t="n">
        <v>98.1292</v>
      </c>
      <c r="O268" s="11" t="n">
        <v>5.8471</v>
      </c>
      <c r="P268" s="11" t="n">
        <v>64.5956</v>
      </c>
      <c r="Q268" s="11" t="n">
        <v>79.8065</v>
      </c>
      <c r="R268" s="11" t="n">
        <v>88.6305</v>
      </c>
      <c r="S268" s="22" t="n">
        <v>1134</v>
      </c>
      <c r="U268" s="21" t="n">
        <v>63.6578</v>
      </c>
    </row>
    <row r="269" customFormat="false" ht="15" hidden="false" customHeight="true" outlineLevel="0" collapsed="false">
      <c r="A269" s="7" t="n">
        <v>34425</v>
      </c>
      <c r="B269" s="8" t="n">
        <v>16933</v>
      </c>
      <c r="C269" s="8" t="n">
        <v>1534.9</v>
      </c>
      <c r="D269" s="8" t="n">
        <v>832.6</v>
      </c>
      <c r="E269" s="8" t="n">
        <v>798.6</v>
      </c>
      <c r="F269" s="8" t="n">
        <v>1010</v>
      </c>
      <c r="G269" s="8" t="n">
        <v>1548.7</v>
      </c>
      <c r="H269" s="8" t="n">
        <v>1371.1</v>
      </c>
      <c r="I269" s="8" t="n">
        <v>1648</v>
      </c>
      <c r="J269" s="8" t="n">
        <v>1916.9</v>
      </c>
      <c r="K269" s="8" t="n">
        <v>592.6</v>
      </c>
      <c r="L269" s="11" t="n">
        <v>65.2758</v>
      </c>
      <c r="M269" s="11" t="n">
        <v>47.2602</v>
      </c>
      <c r="N269" s="11" t="n">
        <v>98.3828</v>
      </c>
      <c r="O269" s="11" t="n">
        <v>6.0061</v>
      </c>
      <c r="P269" s="11" t="n">
        <v>65.1328</v>
      </c>
      <c r="Q269" s="11" t="n">
        <v>79.0783</v>
      </c>
      <c r="R269" s="11" t="n">
        <v>88.395</v>
      </c>
      <c r="S269" s="22" t="n">
        <v>1142.1</v>
      </c>
      <c r="U269" s="21" t="n">
        <v>64.7449</v>
      </c>
    </row>
    <row r="270" customFormat="false" ht="15" hidden="false" customHeight="true" outlineLevel="0" collapsed="false">
      <c r="A270" s="7" t="n">
        <v>34455</v>
      </c>
      <c r="B270" s="8" t="n">
        <v>16961</v>
      </c>
      <c r="C270" s="8" t="n">
        <v>1535.7</v>
      </c>
      <c r="D270" s="8" t="n">
        <v>834</v>
      </c>
      <c r="E270" s="8" t="n">
        <v>799.5</v>
      </c>
      <c r="F270" s="8" t="n">
        <v>1007.5</v>
      </c>
      <c r="G270" s="8" t="n">
        <v>1554.4</v>
      </c>
      <c r="H270" s="8" t="n">
        <v>1377.4</v>
      </c>
      <c r="I270" s="8" t="n">
        <v>1646.2</v>
      </c>
      <c r="J270" s="8" t="n">
        <v>1923.1</v>
      </c>
      <c r="K270" s="8" t="n">
        <v>596.6</v>
      </c>
      <c r="L270" s="11" t="n">
        <v>65.7069</v>
      </c>
      <c r="M270" s="11" t="n">
        <v>47.5697</v>
      </c>
      <c r="N270" s="11" t="n">
        <v>99.0393</v>
      </c>
      <c r="O270" s="11" t="n">
        <v>6.1209</v>
      </c>
      <c r="P270" s="11" t="n">
        <v>64.5732</v>
      </c>
      <c r="Q270" s="11" t="n">
        <v>78.7711</v>
      </c>
      <c r="R270" s="11" t="n">
        <v>89.8097</v>
      </c>
      <c r="S270" s="22" t="n">
        <v>1150.2</v>
      </c>
      <c r="U270" s="21" t="n">
        <v>64.2909</v>
      </c>
    </row>
    <row r="271" customFormat="false" ht="15" hidden="false" customHeight="true" outlineLevel="0" collapsed="false">
      <c r="A271" s="7" t="n">
        <v>34486</v>
      </c>
      <c r="B271" s="8" t="n">
        <v>17009</v>
      </c>
      <c r="C271" s="8" t="n">
        <v>1539.8</v>
      </c>
      <c r="D271" s="8" t="n">
        <v>832.1</v>
      </c>
      <c r="E271" s="8" t="n">
        <v>800.2</v>
      </c>
      <c r="F271" s="8" t="n">
        <v>1006.1</v>
      </c>
      <c r="G271" s="8" t="n">
        <v>1564.2</v>
      </c>
      <c r="H271" s="8" t="n">
        <v>1381.8</v>
      </c>
      <c r="I271" s="8" t="n">
        <v>1648.3</v>
      </c>
      <c r="J271" s="8" t="n">
        <v>1930.5</v>
      </c>
      <c r="K271" s="8" t="n">
        <v>600.3</v>
      </c>
      <c r="L271" s="11" t="n">
        <v>65.9433</v>
      </c>
      <c r="M271" s="11" t="n">
        <v>47.7334</v>
      </c>
      <c r="N271" s="11" t="n">
        <v>99.4146</v>
      </c>
      <c r="O271" s="11" t="n">
        <v>6.1928</v>
      </c>
      <c r="P271" s="11" t="n">
        <v>64.8963</v>
      </c>
      <c r="Q271" s="11" t="n">
        <v>78.793</v>
      </c>
      <c r="R271" s="11" t="n">
        <v>90.3973</v>
      </c>
      <c r="S271" s="22" t="n">
        <v>1160.6</v>
      </c>
      <c r="U271" s="21" t="n">
        <v>65.0851</v>
      </c>
    </row>
    <row r="272" customFormat="false" ht="15" hidden="false" customHeight="true" outlineLevel="0" collapsed="false">
      <c r="A272" s="7" t="n">
        <v>34516</v>
      </c>
      <c r="B272" s="8" t="n">
        <v>17025</v>
      </c>
      <c r="C272" s="8" t="n">
        <v>1541.2</v>
      </c>
      <c r="D272" s="8" t="n">
        <v>831.9</v>
      </c>
      <c r="E272" s="8" t="n">
        <v>802.4</v>
      </c>
      <c r="F272" s="8" t="n">
        <v>1004.1</v>
      </c>
      <c r="G272" s="8" t="n">
        <v>1572.3</v>
      </c>
      <c r="H272" s="8" t="n">
        <v>1377.1</v>
      </c>
      <c r="I272" s="8" t="n">
        <v>1648</v>
      </c>
      <c r="J272" s="8" t="n">
        <v>1924.8</v>
      </c>
      <c r="K272" s="8" t="n">
        <v>604.9</v>
      </c>
      <c r="L272" s="11" t="n">
        <v>66.2407</v>
      </c>
      <c r="M272" s="11" t="n">
        <v>48.2724</v>
      </c>
      <c r="N272" s="11" t="n">
        <v>99.0035</v>
      </c>
      <c r="O272" s="11" t="n">
        <v>6.305</v>
      </c>
      <c r="P272" s="11" t="n">
        <v>64.5348</v>
      </c>
      <c r="Q272" s="11" t="n">
        <v>78.9573</v>
      </c>
      <c r="R272" s="11" t="n">
        <v>89.3359</v>
      </c>
      <c r="S272" s="22" t="n">
        <v>1161.1</v>
      </c>
      <c r="U272" s="21" t="n">
        <v>65.0746</v>
      </c>
    </row>
    <row r="273" customFormat="false" ht="15" hidden="false" customHeight="true" outlineLevel="0" collapsed="false">
      <c r="A273" s="7" t="n">
        <v>34547</v>
      </c>
      <c r="B273" s="8" t="n">
        <v>17081</v>
      </c>
      <c r="C273" s="8" t="n">
        <v>1543.3</v>
      </c>
      <c r="D273" s="8" t="n">
        <v>832</v>
      </c>
      <c r="E273" s="8" t="n">
        <v>805.3</v>
      </c>
      <c r="F273" s="8" t="n">
        <v>1002</v>
      </c>
      <c r="G273" s="8" t="n">
        <v>1576.1</v>
      </c>
      <c r="H273" s="8" t="n">
        <v>1388.4</v>
      </c>
      <c r="I273" s="8" t="n">
        <v>1652.9</v>
      </c>
      <c r="J273" s="8" t="n">
        <v>1942.8</v>
      </c>
      <c r="K273" s="8" t="n">
        <v>606.1</v>
      </c>
      <c r="L273" s="11" t="n">
        <v>66.7932</v>
      </c>
      <c r="M273" s="11" t="n">
        <v>48.4948</v>
      </c>
      <c r="N273" s="11" t="n">
        <v>100.3031</v>
      </c>
      <c r="O273" s="11" t="n">
        <v>6.454</v>
      </c>
      <c r="P273" s="11" t="n">
        <v>65.6762</v>
      </c>
      <c r="Q273" s="11" t="n">
        <v>79.83</v>
      </c>
      <c r="R273" s="11" t="n">
        <v>90.8925</v>
      </c>
      <c r="S273" s="22" t="n">
        <v>1180.7</v>
      </c>
      <c r="U273" s="21" t="n">
        <v>67.1251</v>
      </c>
    </row>
    <row r="274" customFormat="false" ht="15" hidden="false" customHeight="true" outlineLevel="0" collapsed="false">
      <c r="A274" s="7" t="n">
        <v>34578</v>
      </c>
      <c r="B274" s="8" t="n">
        <v>17114</v>
      </c>
      <c r="C274" s="8" t="n">
        <v>1545</v>
      </c>
      <c r="D274" s="8" t="n">
        <v>833.1</v>
      </c>
      <c r="E274" s="8" t="n">
        <v>806.9</v>
      </c>
      <c r="F274" s="8" t="n">
        <v>999.4</v>
      </c>
      <c r="G274" s="8" t="n">
        <v>1578.7</v>
      </c>
      <c r="H274" s="8" t="n">
        <v>1393.2</v>
      </c>
      <c r="I274" s="8" t="n">
        <v>1656</v>
      </c>
      <c r="J274" s="8" t="n">
        <v>1954</v>
      </c>
      <c r="K274" s="8" t="n">
        <v>608.3</v>
      </c>
      <c r="L274" s="11" t="n">
        <v>67.061</v>
      </c>
      <c r="M274" s="11" t="n">
        <v>49.0203</v>
      </c>
      <c r="N274" s="11" t="n">
        <v>99.8358</v>
      </c>
      <c r="O274" s="11" t="n">
        <v>6.6413</v>
      </c>
      <c r="P274" s="11" t="n">
        <v>65.693</v>
      </c>
      <c r="Q274" s="11" t="n">
        <v>80.108</v>
      </c>
      <c r="R274" s="11" t="n">
        <v>88.9066</v>
      </c>
      <c r="S274" s="22" t="n">
        <v>1195</v>
      </c>
      <c r="U274" s="21" t="n">
        <v>66.9894</v>
      </c>
    </row>
    <row r="275" customFormat="false" ht="15" hidden="false" customHeight="true" outlineLevel="0" collapsed="false">
      <c r="A275" s="7" t="n">
        <v>34608</v>
      </c>
      <c r="B275" s="8" t="n">
        <v>17144</v>
      </c>
      <c r="C275" s="8" t="n">
        <v>1539.6</v>
      </c>
      <c r="D275" s="8" t="n">
        <v>834.6</v>
      </c>
      <c r="E275" s="8" t="n">
        <v>808.4</v>
      </c>
      <c r="F275" s="8" t="n">
        <v>996.3</v>
      </c>
      <c r="G275" s="8" t="n">
        <v>1586.8</v>
      </c>
      <c r="H275" s="8" t="n">
        <v>1398.4</v>
      </c>
      <c r="I275" s="8" t="n">
        <v>1653.5</v>
      </c>
      <c r="J275" s="8" t="n">
        <v>1965.3</v>
      </c>
      <c r="K275" s="8" t="n">
        <v>610.6</v>
      </c>
      <c r="L275" s="11" t="n">
        <v>67.7394</v>
      </c>
      <c r="M275" s="11" t="n">
        <v>49.6247</v>
      </c>
      <c r="N275" s="11" t="n">
        <v>100.5614</v>
      </c>
      <c r="O275" s="11" t="n">
        <v>6.8368</v>
      </c>
      <c r="P275" s="11" t="n">
        <v>66.0939</v>
      </c>
      <c r="Q275" s="11" t="n">
        <v>80.3127</v>
      </c>
      <c r="R275" s="11" t="n">
        <v>88.5778</v>
      </c>
      <c r="S275" s="22" t="n">
        <v>1207</v>
      </c>
      <c r="U275" s="21" t="n">
        <v>67.6144</v>
      </c>
    </row>
    <row r="276" customFormat="false" ht="15" hidden="false" customHeight="true" outlineLevel="0" collapsed="false">
      <c r="A276" s="7" t="n">
        <v>34639</v>
      </c>
      <c r="B276" s="8" t="n">
        <v>17186</v>
      </c>
      <c r="C276" s="8" t="n">
        <v>1546</v>
      </c>
      <c r="D276" s="8" t="n">
        <v>831.7</v>
      </c>
      <c r="E276" s="8" t="n">
        <v>807.6</v>
      </c>
      <c r="F276" s="8" t="n">
        <v>994.5</v>
      </c>
      <c r="G276" s="8" t="n">
        <v>1594.4</v>
      </c>
      <c r="H276" s="8" t="n">
        <v>1404</v>
      </c>
      <c r="I276" s="8" t="n">
        <v>1657.6</v>
      </c>
      <c r="J276" s="8" t="n">
        <v>1975.4</v>
      </c>
      <c r="K276" s="8" t="n">
        <v>611.8</v>
      </c>
      <c r="L276" s="11" t="n">
        <v>68.309</v>
      </c>
      <c r="M276" s="11" t="n">
        <v>50.1157</v>
      </c>
      <c r="N276" s="11" t="n">
        <v>101.2138</v>
      </c>
      <c r="O276" s="11" t="n">
        <v>7.0104</v>
      </c>
      <c r="P276" s="11" t="n">
        <v>66.3243</v>
      </c>
      <c r="Q276" s="11" t="n">
        <v>80.8256</v>
      </c>
      <c r="R276" s="11" t="n">
        <v>89.8603</v>
      </c>
      <c r="S276" s="22" t="n">
        <v>1217.5</v>
      </c>
      <c r="U276" s="21" t="n">
        <v>67.712</v>
      </c>
    </row>
    <row r="277" customFormat="false" ht="15" hidden="false" customHeight="true" outlineLevel="0" collapsed="false">
      <c r="A277" s="7" t="n">
        <v>34669</v>
      </c>
      <c r="B277" s="8" t="n">
        <v>17218</v>
      </c>
      <c r="C277" s="8" t="n">
        <v>1547.6</v>
      </c>
      <c r="D277" s="8" t="n">
        <v>830.5</v>
      </c>
      <c r="E277" s="8" t="n">
        <v>813</v>
      </c>
      <c r="F277" s="8" t="n">
        <v>993</v>
      </c>
      <c r="G277" s="8" t="n">
        <v>1601.2</v>
      </c>
      <c r="H277" s="8" t="n">
        <v>1407.5</v>
      </c>
      <c r="I277" s="8" t="n">
        <v>1661.3</v>
      </c>
      <c r="J277" s="8" t="n">
        <v>1980.8</v>
      </c>
      <c r="K277" s="8" t="n">
        <v>612</v>
      </c>
      <c r="L277" s="11" t="n">
        <v>69.0936</v>
      </c>
      <c r="M277" s="11" t="n">
        <v>50.9282</v>
      </c>
      <c r="N277" s="11" t="n">
        <v>101.7657</v>
      </c>
      <c r="O277" s="11" t="n">
        <v>7.1585</v>
      </c>
      <c r="P277" s="11" t="n">
        <v>66.758</v>
      </c>
      <c r="Q277" s="11" t="n">
        <v>81.1483</v>
      </c>
      <c r="R277" s="11" t="n">
        <v>90.9434</v>
      </c>
      <c r="S277" s="22" t="n">
        <v>1223</v>
      </c>
      <c r="U277" s="21" t="n">
        <v>68.3395</v>
      </c>
    </row>
    <row r="278" customFormat="false" ht="15" hidden="false" customHeight="true" outlineLevel="0" collapsed="false">
      <c r="A278" s="7" t="n">
        <v>34700</v>
      </c>
      <c r="B278" s="8" t="n">
        <v>17262</v>
      </c>
      <c r="C278" s="8" t="n">
        <v>1555</v>
      </c>
      <c r="D278" s="8" t="n">
        <v>826.2</v>
      </c>
      <c r="E278" s="8" t="n">
        <v>815.2</v>
      </c>
      <c r="F278" s="8" t="n">
        <v>994.4</v>
      </c>
      <c r="G278" s="8" t="n">
        <v>1607.5</v>
      </c>
      <c r="H278" s="8" t="n">
        <v>1414.4</v>
      </c>
      <c r="I278" s="8" t="n">
        <v>1663.4</v>
      </c>
      <c r="J278" s="8" t="n">
        <v>1987.1</v>
      </c>
      <c r="K278" s="8" t="n">
        <v>613.3</v>
      </c>
      <c r="L278" s="11" t="n">
        <v>69.2071</v>
      </c>
      <c r="M278" s="11" t="n">
        <v>51.0959</v>
      </c>
      <c r="N278" s="11" t="n">
        <v>101.7151</v>
      </c>
      <c r="O278" s="11" t="n">
        <v>7.2177</v>
      </c>
      <c r="P278" s="11" t="n">
        <v>67.0891</v>
      </c>
      <c r="Q278" s="11" t="n">
        <v>81.3537</v>
      </c>
      <c r="R278" s="11" t="n">
        <v>91.0055</v>
      </c>
      <c r="S278" s="22" t="n">
        <v>1232.5</v>
      </c>
      <c r="U278" s="21" t="n">
        <v>69.2197</v>
      </c>
    </row>
    <row r="279" customFormat="false" ht="15" hidden="false" customHeight="true" outlineLevel="0" collapsed="false">
      <c r="A279" s="7" t="n">
        <v>34731</v>
      </c>
      <c r="B279" s="8" t="n">
        <v>17266</v>
      </c>
      <c r="C279" s="8" t="n">
        <v>1547.7</v>
      </c>
      <c r="D279" s="8" t="n">
        <v>818.4</v>
      </c>
      <c r="E279" s="8" t="n">
        <v>817.7</v>
      </c>
      <c r="F279" s="8" t="n">
        <v>992.3</v>
      </c>
      <c r="G279" s="8" t="n">
        <v>1615.2</v>
      </c>
      <c r="H279" s="8" t="n">
        <v>1422.7</v>
      </c>
      <c r="I279" s="8" t="n">
        <v>1666.2</v>
      </c>
      <c r="J279" s="8" t="n">
        <v>1990.3</v>
      </c>
      <c r="K279" s="8" t="n">
        <v>614.7</v>
      </c>
      <c r="L279" s="11" t="n">
        <v>69.0338</v>
      </c>
      <c r="M279" s="11" t="n">
        <v>50.9508</v>
      </c>
      <c r="N279" s="11" t="n">
        <v>101.4999</v>
      </c>
      <c r="O279" s="11" t="n">
        <v>7.2741</v>
      </c>
      <c r="P279" s="11" t="n">
        <v>67.3185</v>
      </c>
      <c r="Q279" s="11" t="n">
        <v>81.7989</v>
      </c>
      <c r="R279" s="11" t="n">
        <v>91.1226</v>
      </c>
      <c r="S279" s="22" t="n">
        <v>1238.1</v>
      </c>
      <c r="U279" s="21" t="n">
        <v>69.6517</v>
      </c>
    </row>
    <row r="280" customFormat="false" ht="15" hidden="false" customHeight="true" outlineLevel="0" collapsed="false">
      <c r="A280" s="7" t="n">
        <v>34759</v>
      </c>
      <c r="B280" s="8" t="n">
        <v>17263</v>
      </c>
      <c r="C280" s="8" t="n">
        <v>1545.4</v>
      </c>
      <c r="D280" s="8" t="n">
        <v>812.9</v>
      </c>
      <c r="E280" s="8" t="n">
        <v>816.5</v>
      </c>
      <c r="F280" s="8" t="n">
        <v>989.7</v>
      </c>
      <c r="G280" s="8" t="n">
        <v>1618.8</v>
      </c>
      <c r="H280" s="8" t="n">
        <v>1429</v>
      </c>
      <c r="I280" s="8" t="n">
        <v>1666.6</v>
      </c>
      <c r="J280" s="8" t="n">
        <v>1994.4</v>
      </c>
      <c r="K280" s="8" t="n">
        <v>614.4</v>
      </c>
      <c r="L280" s="11" t="n">
        <v>69.2346</v>
      </c>
      <c r="M280" s="11" t="n">
        <v>51.3129</v>
      </c>
      <c r="N280" s="11" t="n">
        <v>101.2541</v>
      </c>
      <c r="O280" s="11" t="n">
        <v>7.4722</v>
      </c>
      <c r="P280" s="11" t="n">
        <v>67.2539</v>
      </c>
      <c r="Q280" s="11" t="n">
        <v>81.6215</v>
      </c>
      <c r="R280" s="11" t="n">
        <v>90.5427</v>
      </c>
      <c r="S280" s="22" t="n">
        <v>1243.1</v>
      </c>
      <c r="U280" s="21" t="n">
        <v>69.64</v>
      </c>
    </row>
    <row r="281" customFormat="false" ht="15" hidden="false" customHeight="true" outlineLevel="0" collapsed="false">
      <c r="A281" s="7" t="n">
        <v>34790</v>
      </c>
      <c r="B281" s="8" t="n">
        <v>17278</v>
      </c>
      <c r="C281" s="8" t="n">
        <v>1550.1</v>
      </c>
      <c r="D281" s="8" t="n">
        <v>810.2</v>
      </c>
      <c r="E281" s="8" t="n">
        <v>816.1</v>
      </c>
      <c r="F281" s="8" t="n">
        <v>988.3</v>
      </c>
      <c r="G281" s="8" t="n">
        <v>1623.9</v>
      </c>
      <c r="H281" s="8" t="n">
        <v>1434.9</v>
      </c>
      <c r="I281" s="8" t="n">
        <v>1672.4</v>
      </c>
      <c r="J281" s="8" t="n">
        <v>1995</v>
      </c>
      <c r="K281" s="8" t="n">
        <v>612.6</v>
      </c>
      <c r="L281" s="11" t="n">
        <v>69.046</v>
      </c>
      <c r="M281" s="11" t="n">
        <v>51.1861</v>
      </c>
      <c r="N281" s="11" t="n">
        <v>100.9416</v>
      </c>
      <c r="O281" s="11" t="n">
        <v>7.5984</v>
      </c>
      <c r="P281" s="11" t="n">
        <v>66.3762</v>
      </c>
      <c r="Q281" s="11" t="n">
        <v>80.797</v>
      </c>
      <c r="R281" s="11" t="n">
        <v>90.3747</v>
      </c>
      <c r="S281" s="22" t="n">
        <v>1247</v>
      </c>
      <c r="U281" s="21" t="n">
        <v>68.5098</v>
      </c>
    </row>
    <row r="282" customFormat="false" ht="15" hidden="false" customHeight="true" outlineLevel="0" collapsed="false">
      <c r="A282" s="7" t="n">
        <v>34820</v>
      </c>
      <c r="B282" s="8" t="n">
        <v>17258</v>
      </c>
      <c r="C282" s="8" t="n">
        <v>1552.5</v>
      </c>
      <c r="D282" s="8" t="n">
        <v>804.2</v>
      </c>
      <c r="E282" s="8" t="n">
        <v>816.5</v>
      </c>
      <c r="F282" s="8" t="n">
        <v>987.7</v>
      </c>
      <c r="G282" s="8" t="n">
        <v>1625</v>
      </c>
      <c r="H282" s="8" t="n">
        <v>1437.1</v>
      </c>
      <c r="I282" s="8" t="n">
        <v>1676.2</v>
      </c>
      <c r="J282" s="8" t="n">
        <v>1992</v>
      </c>
      <c r="K282" s="8" t="n">
        <v>608.2</v>
      </c>
      <c r="L282" s="11" t="n">
        <v>69.297</v>
      </c>
      <c r="M282" s="11" t="n">
        <v>51.5104</v>
      </c>
      <c r="N282" s="11" t="n">
        <v>100.9616</v>
      </c>
      <c r="O282" s="11" t="n">
        <v>7.8238</v>
      </c>
      <c r="P282" s="11" t="n">
        <v>65.5766</v>
      </c>
      <c r="Q282" s="11" t="n">
        <v>82.0934</v>
      </c>
      <c r="R282" s="11" t="n">
        <v>90.1353</v>
      </c>
      <c r="S282" s="22" t="n">
        <v>1245.9</v>
      </c>
      <c r="U282" s="21" t="n">
        <v>67.2292</v>
      </c>
    </row>
    <row r="283" customFormat="false" ht="15" hidden="false" customHeight="true" outlineLevel="0" collapsed="false">
      <c r="A283" s="7" t="n">
        <v>34851</v>
      </c>
      <c r="B283" s="8" t="n">
        <v>17247</v>
      </c>
      <c r="C283" s="8" t="n">
        <v>1568.1</v>
      </c>
      <c r="D283" s="8" t="n">
        <v>796.3</v>
      </c>
      <c r="E283" s="8" t="n">
        <v>817.7</v>
      </c>
      <c r="F283" s="8" t="n">
        <v>987</v>
      </c>
      <c r="G283" s="8" t="n">
        <v>1623.8</v>
      </c>
      <c r="H283" s="8" t="n">
        <v>1441.7</v>
      </c>
      <c r="I283" s="8" t="n">
        <v>1682.3</v>
      </c>
      <c r="J283" s="8" t="n">
        <v>1978.8</v>
      </c>
      <c r="K283" s="8" t="n">
        <v>605.1</v>
      </c>
      <c r="L283" s="11" t="n">
        <v>69.6232</v>
      </c>
      <c r="M283" s="11" t="n">
        <v>51.943</v>
      </c>
      <c r="N283" s="11" t="n">
        <v>100.9651</v>
      </c>
      <c r="O283" s="11" t="n">
        <v>7.9946</v>
      </c>
      <c r="P283" s="11" t="n">
        <v>66.2769</v>
      </c>
      <c r="Q283" s="11" t="n">
        <v>82.1264</v>
      </c>
      <c r="R283" s="11" t="n">
        <v>90.0544</v>
      </c>
      <c r="S283" s="22" t="n">
        <v>1236</v>
      </c>
      <c r="U283" s="21" t="n">
        <v>67.6335</v>
      </c>
    </row>
    <row r="284" customFormat="false" ht="15" hidden="false" customHeight="true" outlineLevel="0" collapsed="false">
      <c r="A284" s="7" t="n">
        <v>34881</v>
      </c>
      <c r="B284" s="8" t="n">
        <v>17218</v>
      </c>
      <c r="C284" s="8" t="n">
        <v>1562.9</v>
      </c>
      <c r="D284" s="8" t="n">
        <v>789.6</v>
      </c>
      <c r="E284" s="8" t="n">
        <v>817.2</v>
      </c>
      <c r="F284" s="8" t="n">
        <v>986</v>
      </c>
      <c r="G284" s="8" t="n">
        <v>1624.4</v>
      </c>
      <c r="H284" s="8" t="n">
        <v>1446.2</v>
      </c>
      <c r="I284" s="8" t="n">
        <v>1688</v>
      </c>
      <c r="J284" s="8" t="n">
        <v>1982.5</v>
      </c>
      <c r="K284" s="8" t="n">
        <v>599.6</v>
      </c>
      <c r="L284" s="11" t="n">
        <v>69.1664</v>
      </c>
      <c r="M284" s="11" t="n">
        <v>51.4507</v>
      </c>
      <c r="N284" s="11" t="n">
        <v>100.6667</v>
      </c>
      <c r="O284" s="11" t="n">
        <v>8.0612</v>
      </c>
      <c r="P284" s="11" t="n">
        <v>64.2234</v>
      </c>
      <c r="Q284" s="11" t="n">
        <v>81.95</v>
      </c>
      <c r="R284" s="11" t="n">
        <v>89.9164</v>
      </c>
      <c r="S284" s="22" t="n">
        <v>1243.2</v>
      </c>
      <c r="U284" s="21" t="n">
        <v>64.979</v>
      </c>
    </row>
    <row r="285" customFormat="false" ht="15" hidden="false" customHeight="true" outlineLevel="0" collapsed="false">
      <c r="A285" s="7" t="n">
        <v>34912</v>
      </c>
      <c r="B285" s="8" t="n">
        <v>17240</v>
      </c>
      <c r="C285" s="8" t="n">
        <v>1566.2</v>
      </c>
      <c r="D285" s="8" t="n">
        <v>784.2</v>
      </c>
      <c r="E285" s="8" t="n">
        <v>818.9</v>
      </c>
      <c r="F285" s="8" t="n">
        <v>986.1</v>
      </c>
      <c r="G285" s="8" t="n">
        <v>1626.6</v>
      </c>
      <c r="H285" s="8" t="n">
        <v>1449.3</v>
      </c>
      <c r="I285" s="8" t="n">
        <v>1693.2</v>
      </c>
      <c r="J285" s="8" t="n">
        <v>1978.8</v>
      </c>
      <c r="K285" s="8" t="n">
        <v>604.7</v>
      </c>
      <c r="L285" s="11" t="n">
        <v>70.0144</v>
      </c>
      <c r="M285" s="11" t="n">
        <v>52.5867</v>
      </c>
      <c r="N285" s="11" t="n">
        <v>100.6665</v>
      </c>
      <c r="O285" s="11" t="n">
        <v>8.305</v>
      </c>
      <c r="P285" s="11" t="n">
        <v>65.7843</v>
      </c>
      <c r="Q285" s="11" t="n">
        <v>82.0631</v>
      </c>
      <c r="R285" s="11" t="n">
        <v>89.8174</v>
      </c>
      <c r="S285" s="22" t="n">
        <v>1244</v>
      </c>
      <c r="U285" s="21" t="n">
        <v>67.7435</v>
      </c>
    </row>
    <row r="286" customFormat="false" ht="15" hidden="false" customHeight="true" outlineLevel="0" collapsed="false">
      <c r="A286" s="7" t="n">
        <v>34943</v>
      </c>
      <c r="B286" s="8" t="n">
        <v>17247</v>
      </c>
      <c r="C286" s="8" t="n">
        <v>1571.6</v>
      </c>
      <c r="D286" s="8" t="n">
        <v>778.7</v>
      </c>
      <c r="E286" s="8" t="n">
        <v>818.8</v>
      </c>
      <c r="F286" s="8" t="n">
        <v>985.7</v>
      </c>
      <c r="G286" s="8" t="n">
        <v>1626.9</v>
      </c>
      <c r="H286" s="8" t="n">
        <v>1451.5</v>
      </c>
      <c r="I286" s="8" t="n">
        <v>1703.6</v>
      </c>
      <c r="J286" s="8" t="n">
        <v>1978.5</v>
      </c>
      <c r="K286" s="8" t="n">
        <v>604.4</v>
      </c>
      <c r="L286" s="11" t="n">
        <v>70.6607</v>
      </c>
      <c r="M286" s="11" t="n">
        <v>53.3135</v>
      </c>
      <c r="N286" s="11" t="n">
        <v>101.0031</v>
      </c>
      <c r="O286" s="11" t="n">
        <v>8.57</v>
      </c>
      <c r="P286" s="11" t="n">
        <v>66.0625</v>
      </c>
      <c r="Q286" s="11" t="n">
        <v>81.957</v>
      </c>
      <c r="R286" s="11" t="n">
        <v>90.8539</v>
      </c>
      <c r="S286" s="22" t="n">
        <v>1244.1</v>
      </c>
      <c r="U286" s="21" t="n">
        <v>68.7024</v>
      </c>
    </row>
    <row r="287" customFormat="false" ht="15" hidden="false" customHeight="true" outlineLevel="0" collapsed="false">
      <c r="A287" s="7" t="n">
        <v>34973</v>
      </c>
      <c r="B287" s="8" t="n">
        <v>17216</v>
      </c>
      <c r="C287" s="8" t="n">
        <v>1569.9</v>
      </c>
      <c r="D287" s="8" t="n">
        <v>765.9</v>
      </c>
      <c r="E287" s="8" t="n">
        <v>816.2</v>
      </c>
      <c r="F287" s="8" t="n">
        <v>986.4</v>
      </c>
      <c r="G287" s="8" t="n">
        <v>1629.3</v>
      </c>
      <c r="H287" s="8" t="n">
        <v>1455.8</v>
      </c>
      <c r="I287" s="8" t="n">
        <v>1709.7</v>
      </c>
      <c r="J287" s="8" t="n">
        <v>1955</v>
      </c>
      <c r="K287" s="8" t="n">
        <v>604.1</v>
      </c>
      <c r="L287" s="11" t="n">
        <v>70.6002</v>
      </c>
      <c r="M287" s="11" t="n">
        <v>53.2655</v>
      </c>
      <c r="N287" s="11" t="n">
        <v>100.9166</v>
      </c>
      <c r="O287" s="11" t="n">
        <v>8.769</v>
      </c>
      <c r="P287" s="11" t="n">
        <v>63.8557</v>
      </c>
      <c r="Q287" s="11" t="n">
        <v>81.665</v>
      </c>
      <c r="R287" s="11" t="n">
        <v>91.3097</v>
      </c>
      <c r="S287" s="22" t="n">
        <v>1245.2</v>
      </c>
      <c r="U287" s="21" t="n">
        <v>66.9381</v>
      </c>
    </row>
    <row r="288" customFormat="false" ht="15" hidden="false" customHeight="true" outlineLevel="0" collapsed="false">
      <c r="A288" s="7" t="n">
        <v>35004</v>
      </c>
      <c r="B288" s="8" t="n">
        <v>17208</v>
      </c>
      <c r="C288" s="8" t="n">
        <v>1570.3</v>
      </c>
      <c r="D288" s="8" t="n">
        <v>757.7</v>
      </c>
      <c r="E288" s="8" t="n">
        <v>818.3</v>
      </c>
      <c r="F288" s="8" t="n">
        <v>986.4</v>
      </c>
      <c r="G288" s="8" t="n">
        <v>1631.7</v>
      </c>
      <c r="H288" s="8" t="n">
        <v>1461.4</v>
      </c>
      <c r="I288" s="8" t="n">
        <v>1717.4</v>
      </c>
      <c r="J288" s="8" t="n">
        <v>1939.1</v>
      </c>
      <c r="K288" s="8" t="n">
        <v>603.8</v>
      </c>
      <c r="L288" s="11" t="n">
        <v>70.6915</v>
      </c>
      <c r="M288" s="11" t="n">
        <v>53.5343</v>
      </c>
      <c r="N288" s="11" t="n">
        <v>100.5562</v>
      </c>
      <c r="O288" s="11" t="n">
        <v>8.8936</v>
      </c>
      <c r="P288" s="11" t="n">
        <v>63.2906</v>
      </c>
      <c r="Q288" s="11" t="n">
        <v>81.3791</v>
      </c>
      <c r="R288" s="11" t="n">
        <v>91.1945</v>
      </c>
      <c r="S288" s="22" t="n">
        <v>1237.1</v>
      </c>
      <c r="U288" s="21" t="n">
        <v>66.488</v>
      </c>
    </row>
    <row r="289" customFormat="false" ht="15" hidden="false" customHeight="true" outlineLevel="0" collapsed="false">
      <c r="A289" s="7" t="n">
        <v>35034</v>
      </c>
      <c r="B289" s="8" t="n">
        <v>17231</v>
      </c>
      <c r="C289" s="8" t="n">
        <v>1569</v>
      </c>
      <c r="D289" s="8" t="n">
        <v>749.4</v>
      </c>
      <c r="E289" s="8" t="n">
        <v>817.4</v>
      </c>
      <c r="F289" s="8" t="n">
        <v>983.4</v>
      </c>
      <c r="G289" s="8" t="n">
        <v>1633.4</v>
      </c>
      <c r="H289" s="8" t="n">
        <v>1464.7</v>
      </c>
      <c r="I289" s="8" t="n">
        <v>1722.9</v>
      </c>
      <c r="J289" s="8" t="n">
        <v>1970.2</v>
      </c>
      <c r="K289" s="8" t="n">
        <v>604.2</v>
      </c>
      <c r="L289" s="11" t="n">
        <v>70.9803</v>
      </c>
      <c r="M289" s="11" t="n">
        <v>53.9976</v>
      </c>
      <c r="N289" s="11" t="n">
        <v>100.3693</v>
      </c>
      <c r="O289" s="11" t="n">
        <v>9.0924</v>
      </c>
      <c r="P289" s="11" t="n">
        <v>63.9702</v>
      </c>
      <c r="Q289" s="11" t="n">
        <v>80.6791</v>
      </c>
      <c r="R289" s="11" t="n">
        <v>90.734</v>
      </c>
      <c r="S289" s="22" t="n">
        <v>1241.7</v>
      </c>
      <c r="U289" s="21" t="n">
        <v>67.6685</v>
      </c>
    </row>
    <row r="290" customFormat="false" ht="15" hidden="false" customHeight="true" outlineLevel="0" collapsed="false">
      <c r="A290" s="7" t="n">
        <v>35065</v>
      </c>
      <c r="B290" s="8" t="n">
        <v>17208</v>
      </c>
      <c r="C290" s="8" t="n">
        <v>1567.8</v>
      </c>
      <c r="D290" s="8" t="n">
        <v>741.4</v>
      </c>
      <c r="E290" s="8" t="n">
        <v>817.6</v>
      </c>
      <c r="F290" s="8" t="n">
        <v>985.9</v>
      </c>
      <c r="G290" s="8" t="n">
        <v>1636.6</v>
      </c>
      <c r="H290" s="8" t="n">
        <v>1464</v>
      </c>
      <c r="I290" s="8" t="n">
        <v>1729.1</v>
      </c>
      <c r="J290" s="8" t="n">
        <v>1964.4</v>
      </c>
      <c r="K290" s="8" t="n">
        <v>603.8</v>
      </c>
      <c r="L290" s="11" t="n">
        <v>70.5022</v>
      </c>
      <c r="M290" s="11" t="n">
        <v>53.6841</v>
      </c>
      <c r="N290" s="11" t="n">
        <v>99.5659</v>
      </c>
      <c r="O290" s="11" t="n">
        <v>9.3113</v>
      </c>
      <c r="P290" s="11" t="n">
        <v>61.916</v>
      </c>
      <c r="Q290" s="11" t="n">
        <v>79.8939</v>
      </c>
      <c r="R290" s="11" t="n">
        <v>91.0073</v>
      </c>
      <c r="S290" s="22" t="n">
        <v>1235.7</v>
      </c>
      <c r="U290" s="21" t="n">
        <v>64.7264</v>
      </c>
    </row>
    <row r="291" customFormat="false" ht="15" hidden="false" customHeight="true" outlineLevel="0" collapsed="false">
      <c r="A291" s="7" t="n">
        <v>35096</v>
      </c>
      <c r="B291" s="8" t="n">
        <v>17230</v>
      </c>
      <c r="C291" s="8" t="n">
        <v>1570.7</v>
      </c>
      <c r="D291" s="8" t="n">
        <v>746.3</v>
      </c>
      <c r="E291" s="8" t="n">
        <v>817</v>
      </c>
      <c r="F291" s="8" t="n">
        <v>985</v>
      </c>
      <c r="G291" s="8" t="n">
        <v>1636.9</v>
      </c>
      <c r="H291" s="8" t="n">
        <v>1463.9</v>
      </c>
      <c r="I291" s="8" t="n">
        <v>1735.6</v>
      </c>
      <c r="J291" s="8" t="n">
        <v>1968.9</v>
      </c>
      <c r="K291" s="8" t="n">
        <v>603.3</v>
      </c>
      <c r="L291" s="11" t="n">
        <v>71.5683</v>
      </c>
      <c r="M291" s="11" t="n">
        <v>54.9944</v>
      </c>
      <c r="N291" s="11" t="n">
        <v>99.8647</v>
      </c>
      <c r="O291" s="11" t="n">
        <v>9.6671</v>
      </c>
      <c r="P291" s="11" t="n">
        <v>64.8807</v>
      </c>
      <c r="Q291" s="11" t="n">
        <v>80.4212</v>
      </c>
      <c r="R291" s="11" t="n">
        <v>90.0216</v>
      </c>
      <c r="S291" s="22" t="n">
        <v>1239.6</v>
      </c>
      <c r="U291" s="21" t="n">
        <v>67.6503</v>
      </c>
    </row>
    <row r="292" customFormat="false" ht="15" hidden="false" customHeight="true" outlineLevel="0" collapsed="false">
      <c r="A292" s="7" t="n">
        <v>35125</v>
      </c>
      <c r="B292" s="8" t="n">
        <v>17193</v>
      </c>
      <c r="C292" s="8" t="n">
        <v>1570.6</v>
      </c>
      <c r="D292" s="8" t="n">
        <v>736.5</v>
      </c>
      <c r="E292" s="8" t="n">
        <v>818.4</v>
      </c>
      <c r="F292" s="8" t="n">
        <v>987.1</v>
      </c>
      <c r="G292" s="8" t="n">
        <v>1636.7</v>
      </c>
      <c r="H292" s="8" t="n">
        <v>1468.3</v>
      </c>
      <c r="I292" s="8" t="n">
        <v>1738.2</v>
      </c>
      <c r="J292" s="8" t="n">
        <v>1940</v>
      </c>
      <c r="K292" s="8" t="n">
        <v>601.6</v>
      </c>
      <c r="L292" s="11" t="n">
        <v>71.4049</v>
      </c>
      <c r="M292" s="11" t="n">
        <v>54.5418</v>
      </c>
      <c r="N292" s="11" t="n">
        <v>100.4168</v>
      </c>
      <c r="O292" s="11" t="n">
        <v>9.8125</v>
      </c>
      <c r="P292" s="11" t="n">
        <v>60.5527</v>
      </c>
      <c r="Q292" s="11" t="n">
        <v>79.982</v>
      </c>
      <c r="R292" s="11" t="n">
        <v>90.5634</v>
      </c>
      <c r="S292" s="22" t="n">
        <v>1209.8</v>
      </c>
      <c r="U292" s="21" t="n">
        <v>60.2232</v>
      </c>
    </row>
    <row r="293" customFormat="false" ht="15" hidden="false" customHeight="true" outlineLevel="0" collapsed="false">
      <c r="A293" s="7" t="n">
        <v>35156</v>
      </c>
      <c r="B293" s="8" t="n">
        <v>17204</v>
      </c>
      <c r="C293" s="8" t="n">
        <v>1564.2</v>
      </c>
      <c r="D293" s="8" t="n">
        <v>731</v>
      </c>
      <c r="E293" s="8" t="n">
        <v>815.3</v>
      </c>
      <c r="F293" s="8" t="n">
        <v>985.1</v>
      </c>
      <c r="G293" s="8" t="n">
        <v>1636.9</v>
      </c>
      <c r="H293" s="8" t="n">
        <v>1465.4</v>
      </c>
      <c r="I293" s="8" t="n">
        <v>1741.6</v>
      </c>
      <c r="J293" s="8" t="n">
        <v>1972.5</v>
      </c>
      <c r="K293" s="8" t="n">
        <v>600.7</v>
      </c>
      <c r="L293" s="11" t="n">
        <v>72.2982</v>
      </c>
      <c r="M293" s="11" t="n">
        <v>55.843</v>
      </c>
      <c r="N293" s="11" t="n">
        <v>100.1852</v>
      </c>
      <c r="O293" s="11" t="n">
        <v>9.9486</v>
      </c>
      <c r="P293" s="11" t="n">
        <v>67.2411</v>
      </c>
      <c r="Q293" s="11" t="n">
        <v>80.1371</v>
      </c>
      <c r="R293" s="11" t="n">
        <v>90.4162</v>
      </c>
      <c r="S293" s="22" t="n">
        <v>1241.4</v>
      </c>
      <c r="U293" s="21" t="n">
        <v>69.6246</v>
      </c>
    </row>
    <row r="294" customFormat="false" ht="15" hidden="false" customHeight="true" outlineLevel="0" collapsed="false">
      <c r="A294" s="7" t="n">
        <v>35186</v>
      </c>
      <c r="B294" s="8" t="n">
        <v>17222</v>
      </c>
      <c r="C294" s="8" t="n">
        <v>1563.4</v>
      </c>
      <c r="D294" s="8" t="n">
        <v>725.9</v>
      </c>
      <c r="E294" s="8" t="n">
        <v>814.2</v>
      </c>
      <c r="F294" s="8" t="n">
        <v>984.5</v>
      </c>
      <c r="G294" s="8" t="n">
        <v>1639.6</v>
      </c>
      <c r="H294" s="8" t="n">
        <v>1467.7</v>
      </c>
      <c r="I294" s="8" t="n">
        <v>1744.9</v>
      </c>
      <c r="J294" s="8" t="n">
        <v>1977</v>
      </c>
      <c r="K294" s="8" t="n">
        <v>603</v>
      </c>
      <c r="L294" s="11" t="n">
        <v>72.8796</v>
      </c>
      <c r="M294" s="11" t="n">
        <v>56.4125</v>
      </c>
      <c r="N294" s="11" t="n">
        <v>100.6979</v>
      </c>
      <c r="O294" s="11" t="n">
        <v>10.156</v>
      </c>
      <c r="P294" s="11" t="n">
        <v>67.6212</v>
      </c>
      <c r="Q294" s="11" t="n">
        <v>79.8696</v>
      </c>
      <c r="R294" s="11" t="n">
        <v>91.5773</v>
      </c>
      <c r="S294" s="22" t="n">
        <v>1245</v>
      </c>
      <c r="U294" s="21" t="n">
        <v>69.6191</v>
      </c>
    </row>
    <row r="295" customFormat="false" ht="15" hidden="false" customHeight="true" outlineLevel="0" collapsed="false">
      <c r="A295" s="7" t="n">
        <v>35217</v>
      </c>
      <c r="B295" s="8" t="n">
        <v>17226</v>
      </c>
      <c r="C295" s="8" t="n">
        <v>1556.8</v>
      </c>
      <c r="D295" s="8" t="n">
        <v>720.5</v>
      </c>
      <c r="E295" s="8" t="n">
        <v>813.9</v>
      </c>
      <c r="F295" s="8" t="n">
        <v>984</v>
      </c>
      <c r="G295" s="8" t="n">
        <v>1644.6</v>
      </c>
      <c r="H295" s="8" t="n">
        <v>1468.5</v>
      </c>
      <c r="I295" s="8" t="n">
        <v>1746.2</v>
      </c>
      <c r="J295" s="8" t="n">
        <v>1976.1</v>
      </c>
      <c r="K295" s="8" t="n">
        <v>603.9</v>
      </c>
      <c r="L295" s="11" t="n">
        <v>73.6208</v>
      </c>
      <c r="M295" s="11" t="n">
        <v>57.1786</v>
      </c>
      <c r="N295" s="11" t="n">
        <v>101.259</v>
      </c>
      <c r="O295" s="11" t="n">
        <v>10.3796</v>
      </c>
      <c r="P295" s="11" t="n">
        <v>68.4567</v>
      </c>
      <c r="Q295" s="11" t="n">
        <v>79.5053</v>
      </c>
      <c r="R295" s="11" t="n">
        <v>92.0194</v>
      </c>
      <c r="S295" s="22" t="n">
        <v>1248</v>
      </c>
      <c r="U295" s="21" t="n">
        <v>70.7549</v>
      </c>
    </row>
    <row r="296" customFormat="false" ht="15" hidden="false" customHeight="true" outlineLevel="0" collapsed="false">
      <c r="A296" s="7" t="n">
        <v>35247</v>
      </c>
      <c r="B296" s="8" t="n">
        <v>17222</v>
      </c>
      <c r="C296" s="8" t="n">
        <v>1557</v>
      </c>
      <c r="D296" s="8" t="n">
        <v>718.2</v>
      </c>
      <c r="E296" s="8" t="n">
        <v>814</v>
      </c>
      <c r="F296" s="8" t="n">
        <v>984.6</v>
      </c>
      <c r="G296" s="8" t="n">
        <v>1647.7</v>
      </c>
      <c r="H296" s="8" t="n">
        <v>1470</v>
      </c>
      <c r="I296" s="8" t="n">
        <v>1748.7</v>
      </c>
      <c r="J296" s="8" t="n">
        <v>1974.7</v>
      </c>
      <c r="K296" s="8" t="n">
        <v>603.7</v>
      </c>
      <c r="L296" s="11" t="n">
        <v>73.961</v>
      </c>
      <c r="M296" s="11" t="n">
        <v>57.5724</v>
      </c>
      <c r="N296" s="11" t="n">
        <v>101.4153</v>
      </c>
      <c r="O296" s="11" t="n">
        <v>10.6565</v>
      </c>
      <c r="P296" s="11" t="n">
        <v>69.8032</v>
      </c>
      <c r="Q296" s="11" t="n">
        <v>79.5043</v>
      </c>
      <c r="R296" s="11" t="n">
        <v>93.2625</v>
      </c>
      <c r="S296" s="22" t="n">
        <v>1238.9</v>
      </c>
      <c r="U296" s="21" t="n">
        <v>72.2039</v>
      </c>
    </row>
    <row r="297" customFormat="false" ht="15" hidden="false" customHeight="true" outlineLevel="0" collapsed="false">
      <c r="A297" s="7" t="n">
        <v>35278</v>
      </c>
      <c r="B297" s="8" t="n">
        <v>17256</v>
      </c>
      <c r="C297" s="8" t="n">
        <v>1559.7</v>
      </c>
      <c r="D297" s="8" t="n">
        <v>713.6</v>
      </c>
      <c r="E297" s="8" t="n">
        <v>814.9</v>
      </c>
      <c r="F297" s="8" t="n">
        <v>986.4</v>
      </c>
      <c r="G297" s="8" t="n">
        <v>1651.6</v>
      </c>
      <c r="H297" s="8" t="n">
        <v>1470.7</v>
      </c>
      <c r="I297" s="8" t="n">
        <v>1752</v>
      </c>
      <c r="J297" s="8" t="n">
        <v>1982.2</v>
      </c>
      <c r="K297" s="8" t="n">
        <v>604.8</v>
      </c>
      <c r="L297" s="11" t="n">
        <v>74.2842</v>
      </c>
      <c r="M297" s="11" t="n">
        <v>57.9867</v>
      </c>
      <c r="N297" s="11" t="n">
        <v>101.4696</v>
      </c>
      <c r="O297" s="11" t="n">
        <v>10.9397</v>
      </c>
      <c r="P297" s="11" t="n">
        <v>68.2159</v>
      </c>
      <c r="Q297" s="11" t="n">
        <v>79.0615</v>
      </c>
      <c r="R297" s="11" t="n">
        <v>93.0231</v>
      </c>
      <c r="S297" s="22" t="n">
        <v>1249.1</v>
      </c>
      <c r="U297" s="21" t="n">
        <v>69.8483</v>
      </c>
    </row>
    <row r="298" customFormat="false" ht="15" hidden="false" customHeight="true" outlineLevel="0" collapsed="false">
      <c r="A298" s="7" t="n">
        <v>35309</v>
      </c>
      <c r="B298" s="8" t="n">
        <v>17251</v>
      </c>
      <c r="C298" s="8" t="n">
        <v>1557</v>
      </c>
      <c r="D298" s="8" t="n">
        <v>711.7</v>
      </c>
      <c r="E298" s="8" t="n">
        <v>815.3</v>
      </c>
      <c r="F298" s="8" t="n">
        <v>984</v>
      </c>
      <c r="G298" s="8" t="n">
        <v>1654.2</v>
      </c>
      <c r="H298" s="8" t="n">
        <v>1469.9</v>
      </c>
      <c r="I298" s="8" t="n">
        <v>1752.2</v>
      </c>
      <c r="J298" s="8" t="n">
        <v>1982.9</v>
      </c>
      <c r="K298" s="8" t="n">
        <v>606</v>
      </c>
      <c r="L298" s="11" t="n">
        <v>74.9047</v>
      </c>
      <c r="M298" s="11" t="n">
        <v>58.5265</v>
      </c>
      <c r="N298" s="11" t="n">
        <v>102.1827</v>
      </c>
      <c r="O298" s="11" t="n">
        <v>11.1626</v>
      </c>
      <c r="P298" s="11" t="n">
        <v>68.81</v>
      </c>
      <c r="Q298" s="11" t="n">
        <v>79.5398</v>
      </c>
      <c r="R298" s="11" t="n">
        <v>93.3984</v>
      </c>
      <c r="S298" s="22" t="n">
        <v>1248.4</v>
      </c>
      <c r="U298" s="21" t="n">
        <v>70.5081</v>
      </c>
    </row>
    <row r="299" customFormat="false" ht="15" hidden="false" customHeight="true" outlineLevel="0" collapsed="false">
      <c r="A299" s="7" t="n">
        <v>35339</v>
      </c>
      <c r="B299" s="8" t="n">
        <v>17268</v>
      </c>
      <c r="C299" s="8" t="n">
        <v>1559.3</v>
      </c>
      <c r="D299" s="8" t="n">
        <v>710.7</v>
      </c>
      <c r="E299" s="8" t="n">
        <v>816.9</v>
      </c>
      <c r="F299" s="8" t="n">
        <v>983.3</v>
      </c>
      <c r="G299" s="8" t="n">
        <v>1659.8</v>
      </c>
      <c r="H299" s="8" t="n">
        <v>1470</v>
      </c>
      <c r="I299" s="8" t="n">
        <v>1754.9</v>
      </c>
      <c r="J299" s="8" t="n">
        <v>1984.6</v>
      </c>
      <c r="K299" s="8" t="n">
        <v>606.2</v>
      </c>
      <c r="L299" s="11" t="n">
        <v>74.8284</v>
      </c>
      <c r="M299" s="11" t="n">
        <v>58.3912</v>
      </c>
      <c r="N299" s="11" t="n">
        <v>102.2518</v>
      </c>
      <c r="O299" s="11" t="n">
        <v>11.4763</v>
      </c>
      <c r="P299" s="11" t="n">
        <v>66.7884</v>
      </c>
      <c r="Q299" s="11" t="n">
        <v>79.8941</v>
      </c>
      <c r="R299" s="11" t="n">
        <v>94.736</v>
      </c>
      <c r="S299" s="22" t="n">
        <v>1242.7</v>
      </c>
      <c r="U299" s="21" t="n">
        <v>66.8382</v>
      </c>
    </row>
    <row r="300" customFormat="false" ht="15" hidden="false" customHeight="true" outlineLevel="0" collapsed="false">
      <c r="A300" s="7" t="n">
        <v>35370</v>
      </c>
      <c r="B300" s="8" t="n">
        <v>17277</v>
      </c>
      <c r="C300" s="8" t="n">
        <v>1558.4</v>
      </c>
      <c r="D300" s="8" t="n">
        <v>706.9</v>
      </c>
      <c r="E300" s="8" t="n">
        <v>816.5</v>
      </c>
      <c r="F300" s="8" t="n">
        <v>982.7</v>
      </c>
      <c r="G300" s="8" t="n">
        <v>1662.2</v>
      </c>
      <c r="H300" s="8" t="n">
        <v>1471.7</v>
      </c>
      <c r="I300" s="8" t="n">
        <v>1758.6</v>
      </c>
      <c r="J300" s="8" t="n">
        <v>1986.1</v>
      </c>
      <c r="K300" s="8" t="n">
        <v>607.4</v>
      </c>
      <c r="L300" s="11" t="n">
        <v>75.5168</v>
      </c>
      <c r="M300" s="11" t="n">
        <v>59.1022</v>
      </c>
      <c r="N300" s="11" t="n">
        <v>102.7823</v>
      </c>
      <c r="O300" s="11" t="n">
        <v>11.6523</v>
      </c>
      <c r="P300" s="11" t="n">
        <v>68.5692</v>
      </c>
      <c r="Q300" s="11" t="n">
        <v>80.6564</v>
      </c>
      <c r="R300" s="11" t="n">
        <v>94.4394</v>
      </c>
      <c r="S300" s="22" t="n">
        <v>1242.2</v>
      </c>
      <c r="U300" s="21" t="n">
        <v>69.4674</v>
      </c>
    </row>
    <row r="301" customFormat="false" ht="15" hidden="false" customHeight="true" outlineLevel="0" collapsed="false">
      <c r="A301" s="7" t="n">
        <v>35400</v>
      </c>
      <c r="B301" s="8" t="n">
        <v>17284</v>
      </c>
      <c r="C301" s="8" t="n">
        <v>1558.8</v>
      </c>
      <c r="D301" s="8" t="n">
        <v>704.6</v>
      </c>
      <c r="E301" s="8" t="n">
        <v>815.9</v>
      </c>
      <c r="F301" s="8" t="n">
        <v>982.9</v>
      </c>
      <c r="G301" s="8" t="n">
        <v>1664.6</v>
      </c>
      <c r="H301" s="8" t="n">
        <v>1475.1</v>
      </c>
      <c r="I301" s="8" t="n">
        <v>1760.8</v>
      </c>
      <c r="J301" s="8" t="n">
        <v>1991.4</v>
      </c>
      <c r="K301" s="8" t="n">
        <v>607.5</v>
      </c>
      <c r="L301" s="11" t="n">
        <v>76.1583</v>
      </c>
      <c r="M301" s="11" t="n">
        <v>59.8054</v>
      </c>
      <c r="N301" s="11" t="n">
        <v>103.1829</v>
      </c>
      <c r="O301" s="11" t="n">
        <v>11.8924</v>
      </c>
      <c r="P301" s="11" t="n">
        <v>69.8956</v>
      </c>
      <c r="Q301" s="11" t="n">
        <v>80.7247</v>
      </c>
      <c r="R301" s="11" t="n">
        <v>95.5196</v>
      </c>
      <c r="S301" s="22" t="n">
        <v>1243.4</v>
      </c>
      <c r="U301" s="21" t="n">
        <v>71.2164</v>
      </c>
    </row>
    <row r="302" customFormat="false" ht="15" hidden="false" customHeight="true" outlineLevel="0" collapsed="false">
      <c r="A302" s="7" t="n">
        <v>35431</v>
      </c>
      <c r="B302" s="8" t="n">
        <v>17297</v>
      </c>
      <c r="C302" s="8" t="n">
        <v>1559.9</v>
      </c>
      <c r="D302" s="8" t="n">
        <v>701.1</v>
      </c>
      <c r="E302" s="8" t="n">
        <v>815</v>
      </c>
      <c r="F302" s="8" t="n">
        <v>983.4</v>
      </c>
      <c r="G302" s="8" t="n">
        <v>1666.4</v>
      </c>
      <c r="H302" s="8" t="n">
        <v>1480</v>
      </c>
      <c r="I302" s="8" t="n">
        <v>1763.1</v>
      </c>
      <c r="J302" s="8" t="n">
        <v>1997.7</v>
      </c>
      <c r="K302" s="8" t="n">
        <v>607.9</v>
      </c>
      <c r="L302" s="11" t="n">
        <v>76.2223</v>
      </c>
      <c r="M302" s="11" t="n">
        <v>59.9341</v>
      </c>
      <c r="N302" s="11" t="n">
        <v>103.0829</v>
      </c>
      <c r="O302" s="11" t="n">
        <v>12.0061</v>
      </c>
      <c r="P302" s="11" t="n">
        <v>70.6753</v>
      </c>
      <c r="Q302" s="11" t="n">
        <v>80.2383</v>
      </c>
      <c r="R302" s="11" t="n">
        <v>95.9186</v>
      </c>
      <c r="S302" s="22" t="n">
        <v>1246.8</v>
      </c>
      <c r="U302" s="21" t="n">
        <v>72.3174</v>
      </c>
    </row>
    <row r="303" customFormat="false" ht="15" hidden="false" customHeight="true" outlineLevel="0" collapsed="false">
      <c r="A303" s="7" t="n">
        <v>35462</v>
      </c>
      <c r="B303" s="8" t="n">
        <v>17315</v>
      </c>
      <c r="C303" s="8" t="n">
        <v>1558.8</v>
      </c>
      <c r="D303" s="8" t="n">
        <v>702</v>
      </c>
      <c r="E303" s="8" t="n">
        <v>816.9</v>
      </c>
      <c r="F303" s="8" t="n">
        <v>983.2</v>
      </c>
      <c r="G303" s="8" t="n">
        <v>1670.7</v>
      </c>
      <c r="H303" s="8" t="n">
        <v>1482.1</v>
      </c>
      <c r="I303" s="8" t="n">
        <v>1768.6</v>
      </c>
      <c r="J303" s="8" t="n">
        <v>2001.5</v>
      </c>
      <c r="K303" s="8" t="n">
        <v>609.3</v>
      </c>
      <c r="L303" s="11" t="n">
        <v>77.2811</v>
      </c>
      <c r="M303" s="11" t="n">
        <v>61.0676</v>
      </c>
      <c r="N303" s="11" t="n">
        <v>103.818</v>
      </c>
      <c r="O303" s="11" t="n">
        <v>12.4718</v>
      </c>
      <c r="P303" s="11" t="n">
        <v>71.6318</v>
      </c>
      <c r="Q303" s="11" t="n">
        <v>80.8483</v>
      </c>
      <c r="R303" s="11" t="n">
        <v>96.2356</v>
      </c>
      <c r="S303" s="22" t="n">
        <v>1246.4</v>
      </c>
      <c r="U303" s="21" t="n">
        <v>73.4079</v>
      </c>
    </row>
    <row r="304" customFormat="false" ht="15" hidden="false" customHeight="true" outlineLevel="0" collapsed="false">
      <c r="A304" s="7" t="n">
        <v>35490</v>
      </c>
      <c r="B304" s="8" t="n">
        <v>17340</v>
      </c>
      <c r="C304" s="8" t="n">
        <v>1560.1</v>
      </c>
      <c r="D304" s="8" t="n">
        <v>694.4</v>
      </c>
      <c r="E304" s="8" t="n">
        <v>817.3</v>
      </c>
      <c r="F304" s="8" t="n">
        <v>984.5</v>
      </c>
      <c r="G304" s="8" t="n">
        <v>1676.1</v>
      </c>
      <c r="H304" s="8" t="n">
        <v>1485.2</v>
      </c>
      <c r="I304" s="8" t="n">
        <v>1775.9</v>
      </c>
      <c r="J304" s="8" t="n">
        <v>2007.5</v>
      </c>
      <c r="K304" s="8" t="n">
        <v>610.6</v>
      </c>
      <c r="L304" s="11" t="n">
        <v>78.0738</v>
      </c>
      <c r="M304" s="11" t="n">
        <v>61.7605</v>
      </c>
      <c r="N304" s="11" t="n">
        <v>104.7254</v>
      </c>
      <c r="O304" s="11" t="n">
        <v>12.8117</v>
      </c>
      <c r="P304" s="11" t="n">
        <v>72.6552</v>
      </c>
      <c r="Q304" s="11" t="n">
        <v>81.2984</v>
      </c>
      <c r="R304" s="11" t="n">
        <v>96.8894</v>
      </c>
      <c r="S304" s="22" t="n">
        <v>1249.9</v>
      </c>
      <c r="U304" s="21" t="n">
        <v>74.6342</v>
      </c>
    </row>
    <row r="305" customFormat="false" ht="15" hidden="false" customHeight="true" outlineLevel="0" collapsed="false">
      <c r="A305" s="7" t="n">
        <v>35521</v>
      </c>
      <c r="B305" s="8" t="n">
        <v>17351</v>
      </c>
      <c r="C305" s="8" t="n">
        <v>1558.3</v>
      </c>
      <c r="D305" s="8" t="n">
        <v>691.4</v>
      </c>
      <c r="E305" s="8" t="n">
        <v>819.9</v>
      </c>
      <c r="F305" s="8" t="n">
        <v>985.3</v>
      </c>
      <c r="G305" s="8" t="n">
        <v>1681.8</v>
      </c>
      <c r="H305" s="8" t="n">
        <v>1487.8</v>
      </c>
      <c r="I305" s="8" t="n">
        <v>1784.6</v>
      </c>
      <c r="J305" s="8" t="n">
        <v>2006.8</v>
      </c>
      <c r="K305" s="8" t="n">
        <v>611.4</v>
      </c>
      <c r="L305" s="11" t="n">
        <v>78.0002</v>
      </c>
      <c r="M305" s="11" t="n">
        <v>61.915</v>
      </c>
      <c r="N305" s="11" t="n">
        <v>104.1348</v>
      </c>
      <c r="O305" s="11" t="n">
        <v>13.18</v>
      </c>
      <c r="P305" s="11" t="n">
        <v>70.4197</v>
      </c>
      <c r="Q305" s="11" t="n">
        <v>80.6695</v>
      </c>
      <c r="R305" s="11" t="n">
        <v>97.1814</v>
      </c>
      <c r="S305" s="22" t="n">
        <v>1243.7</v>
      </c>
      <c r="U305" s="21" t="n">
        <v>70.4844</v>
      </c>
    </row>
    <row r="306" customFormat="false" ht="15" hidden="false" customHeight="true" outlineLevel="0" collapsed="false">
      <c r="A306" s="7" t="n">
        <v>35551</v>
      </c>
      <c r="B306" s="8" t="n">
        <v>17364</v>
      </c>
      <c r="C306" s="8" t="n">
        <v>1556.1</v>
      </c>
      <c r="D306" s="8" t="n">
        <v>687.3</v>
      </c>
      <c r="E306" s="8" t="n">
        <v>822.1</v>
      </c>
      <c r="F306" s="8" t="n">
        <v>986.2</v>
      </c>
      <c r="G306" s="8" t="n">
        <v>1687.6</v>
      </c>
      <c r="H306" s="8" t="n">
        <v>1487.3</v>
      </c>
      <c r="I306" s="8" t="n">
        <v>1791.2</v>
      </c>
      <c r="J306" s="8" t="n">
        <v>2008.5</v>
      </c>
      <c r="K306" s="8" t="n">
        <v>612.9</v>
      </c>
      <c r="L306" s="11" t="n">
        <v>78.5584</v>
      </c>
      <c r="M306" s="11" t="n">
        <v>62.5656</v>
      </c>
      <c r="N306" s="11" t="n">
        <v>104.401</v>
      </c>
      <c r="O306" s="11" t="n">
        <v>13.5809</v>
      </c>
      <c r="P306" s="11" t="n">
        <v>71.1965</v>
      </c>
      <c r="Q306" s="11" t="n">
        <v>81.5726</v>
      </c>
      <c r="R306" s="11" t="n">
        <v>97.3254</v>
      </c>
      <c r="S306" s="22" t="n">
        <v>1241.9</v>
      </c>
      <c r="U306" s="21" t="n">
        <v>71.7296</v>
      </c>
    </row>
    <row r="307" customFormat="false" ht="15" hidden="false" customHeight="true" outlineLevel="0" collapsed="false">
      <c r="A307" s="7" t="n">
        <v>35582</v>
      </c>
      <c r="B307" s="8" t="n">
        <v>17387</v>
      </c>
      <c r="C307" s="8" t="n">
        <v>1557.2</v>
      </c>
      <c r="D307" s="8" t="n">
        <v>682.6</v>
      </c>
      <c r="E307" s="8" t="n">
        <v>822.2</v>
      </c>
      <c r="F307" s="8" t="n">
        <v>986.5</v>
      </c>
      <c r="G307" s="8" t="n">
        <v>1692.1</v>
      </c>
      <c r="H307" s="8" t="n">
        <v>1491.7</v>
      </c>
      <c r="I307" s="8" t="n">
        <v>1800.2</v>
      </c>
      <c r="J307" s="8" t="n">
        <v>2015.8</v>
      </c>
      <c r="K307" s="8" t="n">
        <v>613.7</v>
      </c>
      <c r="L307" s="11" t="n">
        <v>79.0444</v>
      </c>
      <c r="M307" s="11" t="n">
        <v>63.3637</v>
      </c>
      <c r="N307" s="11" t="n">
        <v>104.107</v>
      </c>
      <c r="O307" s="11" t="n">
        <v>13.9194</v>
      </c>
      <c r="P307" s="11" t="n">
        <v>72.8885</v>
      </c>
      <c r="Q307" s="11" t="n">
        <v>81.4282</v>
      </c>
      <c r="R307" s="11" t="n">
        <v>97.1327</v>
      </c>
      <c r="S307" s="22" t="n">
        <v>1243.8</v>
      </c>
      <c r="U307" s="21" t="n">
        <v>74.2539</v>
      </c>
    </row>
    <row r="308" customFormat="false" ht="15" hidden="false" customHeight="true" outlineLevel="0" collapsed="false">
      <c r="A308" s="7" t="n">
        <v>35612</v>
      </c>
      <c r="B308" s="8" t="n">
        <v>17388</v>
      </c>
      <c r="C308" s="8" t="n">
        <v>1555.3</v>
      </c>
      <c r="D308" s="8" t="n">
        <v>673.4</v>
      </c>
      <c r="E308" s="8" t="n">
        <v>820.5</v>
      </c>
      <c r="F308" s="8" t="n">
        <v>984.5</v>
      </c>
      <c r="G308" s="8" t="n">
        <v>1693.5</v>
      </c>
      <c r="H308" s="8" t="n">
        <v>1493.2</v>
      </c>
      <c r="I308" s="8" t="n">
        <v>1809.2</v>
      </c>
      <c r="J308" s="8" t="n">
        <v>2020.5</v>
      </c>
      <c r="K308" s="8" t="n">
        <v>615.1</v>
      </c>
      <c r="L308" s="11" t="n">
        <v>79.6318</v>
      </c>
      <c r="M308" s="11" t="n">
        <v>63.7773</v>
      </c>
      <c r="N308" s="11" t="n">
        <v>105.003</v>
      </c>
      <c r="O308" s="11" t="n">
        <v>14.2787</v>
      </c>
      <c r="P308" s="11" t="n">
        <v>72.7965</v>
      </c>
      <c r="Q308" s="11" t="n">
        <v>82.7148</v>
      </c>
      <c r="R308" s="11" t="n">
        <v>98.22</v>
      </c>
      <c r="S308" s="22" t="n">
        <v>1242</v>
      </c>
      <c r="U308" s="21" t="n">
        <v>73.6198</v>
      </c>
    </row>
    <row r="309" customFormat="false" ht="15" hidden="false" customHeight="true" outlineLevel="0" collapsed="false">
      <c r="A309" s="7" t="n">
        <v>35643</v>
      </c>
      <c r="B309" s="8" t="n">
        <v>17453</v>
      </c>
      <c r="C309" s="8" t="n">
        <v>1554.5</v>
      </c>
      <c r="D309" s="8" t="n">
        <v>675.7</v>
      </c>
      <c r="E309" s="8" t="n">
        <v>820.7</v>
      </c>
      <c r="F309" s="8" t="n">
        <v>987.2</v>
      </c>
      <c r="G309" s="8" t="n">
        <v>1703.5</v>
      </c>
      <c r="H309" s="8" t="n">
        <v>1498.2</v>
      </c>
      <c r="I309" s="8" t="n">
        <v>1817.9</v>
      </c>
      <c r="J309" s="8" t="n">
        <v>2043.4</v>
      </c>
      <c r="K309" s="8" t="n">
        <v>615.6</v>
      </c>
      <c r="L309" s="11" t="n">
        <v>80.6503</v>
      </c>
      <c r="M309" s="11" t="n">
        <v>64.9516</v>
      </c>
      <c r="N309" s="11" t="n">
        <v>105.5307</v>
      </c>
      <c r="O309" s="11" t="n">
        <v>14.6952</v>
      </c>
      <c r="P309" s="11" t="n">
        <v>74.3549</v>
      </c>
      <c r="Q309" s="11" t="n">
        <v>82.7912</v>
      </c>
      <c r="R309" s="11" t="n">
        <v>98.6907</v>
      </c>
      <c r="S309" s="22" t="n">
        <v>1263.4</v>
      </c>
      <c r="U309" s="21" t="n">
        <v>75.703</v>
      </c>
    </row>
    <row r="310" customFormat="false" ht="15" hidden="false" customHeight="true" outlineLevel="0" collapsed="false">
      <c r="A310" s="7" t="n">
        <v>35674</v>
      </c>
      <c r="B310" s="8" t="n">
        <v>17465</v>
      </c>
      <c r="C310" s="8" t="n">
        <v>1556</v>
      </c>
      <c r="D310" s="8" t="n">
        <v>670.3</v>
      </c>
      <c r="E310" s="8" t="n">
        <v>821.7</v>
      </c>
      <c r="F310" s="8" t="n">
        <v>989</v>
      </c>
      <c r="G310" s="8" t="n">
        <v>1709.4</v>
      </c>
      <c r="H310" s="8" t="n">
        <v>1502.6</v>
      </c>
      <c r="I310" s="8" t="n">
        <v>1821.6</v>
      </c>
      <c r="J310" s="8" t="n">
        <v>2040.5</v>
      </c>
      <c r="K310" s="8" t="n">
        <v>617.1</v>
      </c>
      <c r="L310" s="11" t="n">
        <v>81.3632</v>
      </c>
      <c r="M310" s="11" t="n">
        <v>65.6278</v>
      </c>
      <c r="N310" s="11" t="n">
        <v>106.2263</v>
      </c>
      <c r="O310" s="11" t="n">
        <v>15.0932</v>
      </c>
      <c r="P310" s="11" t="n">
        <v>75.0117</v>
      </c>
      <c r="Q310" s="11" t="n">
        <v>83.016</v>
      </c>
      <c r="R310" s="11" t="n">
        <v>99.8627</v>
      </c>
      <c r="S310" s="22" t="n">
        <v>1257.1</v>
      </c>
      <c r="U310" s="21" t="n">
        <v>76.3359</v>
      </c>
    </row>
    <row r="311" customFormat="false" ht="15" hidden="false" customHeight="true" outlineLevel="0" collapsed="false">
      <c r="A311" s="7" t="n">
        <v>35704</v>
      </c>
      <c r="B311" s="8" t="n">
        <v>17514</v>
      </c>
      <c r="C311" s="8" t="n">
        <v>1557.3</v>
      </c>
      <c r="D311" s="8" t="n">
        <v>667.8</v>
      </c>
      <c r="E311" s="8" t="n">
        <v>822.7</v>
      </c>
      <c r="F311" s="8" t="n">
        <v>990.9</v>
      </c>
      <c r="G311" s="8" t="n">
        <v>1715.2</v>
      </c>
      <c r="H311" s="8" t="n">
        <v>1509.2</v>
      </c>
      <c r="I311" s="8" t="n">
        <v>1831.3</v>
      </c>
      <c r="J311" s="8" t="n">
        <v>2050.1</v>
      </c>
      <c r="K311" s="8" t="n">
        <v>620.2</v>
      </c>
      <c r="L311" s="11" t="n">
        <v>82.0873</v>
      </c>
      <c r="M311" s="11" t="n">
        <v>66.5185</v>
      </c>
      <c r="N311" s="11" t="n">
        <v>106.48</v>
      </c>
      <c r="O311" s="11" t="n">
        <v>15.4385</v>
      </c>
      <c r="P311" s="11" t="n">
        <v>76.0852</v>
      </c>
      <c r="Q311" s="11" t="n">
        <v>82.8385</v>
      </c>
      <c r="R311" s="11" t="n">
        <v>99.3964</v>
      </c>
      <c r="S311" s="22" t="n">
        <v>1261.9</v>
      </c>
      <c r="U311" s="21" t="n">
        <v>77.5045</v>
      </c>
    </row>
    <row r="312" customFormat="false" ht="15" hidden="false" customHeight="true" outlineLevel="0" collapsed="false">
      <c r="A312" s="7" t="n">
        <v>35735</v>
      </c>
      <c r="B312" s="8" t="n">
        <v>17556</v>
      </c>
      <c r="C312" s="8" t="n">
        <v>1557.8</v>
      </c>
      <c r="D312" s="8" t="n">
        <v>664.1</v>
      </c>
      <c r="E312" s="8" t="n">
        <v>824.2</v>
      </c>
      <c r="F312" s="8" t="n">
        <v>991.1</v>
      </c>
      <c r="G312" s="8" t="n">
        <v>1722.4</v>
      </c>
      <c r="H312" s="8" t="n">
        <v>1515.9</v>
      </c>
      <c r="I312" s="8" t="n">
        <v>1835.1</v>
      </c>
      <c r="J312" s="8" t="n">
        <v>2067.7</v>
      </c>
      <c r="K312" s="8" t="n">
        <v>623.3</v>
      </c>
      <c r="L312" s="11" t="n">
        <v>82.9456</v>
      </c>
      <c r="M312" s="11" t="n">
        <v>67.7171</v>
      </c>
      <c r="N312" s="11" t="n">
        <v>106.4722</v>
      </c>
      <c r="O312" s="11" t="n">
        <v>15.844</v>
      </c>
      <c r="P312" s="11" t="n">
        <v>78.1604</v>
      </c>
      <c r="Q312" s="11" t="n">
        <v>83.7319</v>
      </c>
      <c r="R312" s="11" t="n">
        <v>99.1544</v>
      </c>
      <c r="S312" s="22" t="n">
        <v>1276.3</v>
      </c>
      <c r="U312" s="21" t="n">
        <v>80.3263</v>
      </c>
    </row>
    <row r="313" customFormat="false" ht="15" hidden="false" customHeight="true" outlineLevel="0" collapsed="false">
      <c r="A313" s="7" t="n">
        <v>35765</v>
      </c>
      <c r="B313" s="8" t="n">
        <v>17587</v>
      </c>
      <c r="C313" s="8" t="n">
        <v>1557.6</v>
      </c>
      <c r="D313" s="8" t="n">
        <v>660.5</v>
      </c>
      <c r="E313" s="8" t="n">
        <v>826.8</v>
      </c>
      <c r="F313" s="8" t="n">
        <v>991.4</v>
      </c>
      <c r="G313" s="8" t="n">
        <v>1729.1</v>
      </c>
      <c r="H313" s="8" t="n">
        <v>1519</v>
      </c>
      <c r="I313" s="8" t="n">
        <v>1842.3</v>
      </c>
      <c r="J313" s="8" t="n">
        <v>2071.8</v>
      </c>
      <c r="K313" s="8" t="n">
        <v>626.4</v>
      </c>
      <c r="L313" s="11" t="n">
        <v>83.3826</v>
      </c>
      <c r="M313" s="11" t="n">
        <v>68.2252</v>
      </c>
      <c r="N313" s="11" t="n">
        <v>106.6911</v>
      </c>
      <c r="O313" s="11" t="n">
        <v>16.1507</v>
      </c>
      <c r="P313" s="11" t="n">
        <v>78.0939</v>
      </c>
      <c r="Q313" s="11" t="n">
        <v>84.5714</v>
      </c>
      <c r="R313" s="11" t="n">
        <v>99.3551</v>
      </c>
      <c r="S313" s="22" t="n">
        <v>1274.6</v>
      </c>
      <c r="U313" s="21" t="n">
        <v>79.5718</v>
      </c>
    </row>
    <row r="314" customFormat="false" ht="15" hidden="false" customHeight="true" outlineLevel="0" collapsed="false">
      <c r="A314" s="7" t="n">
        <v>35796</v>
      </c>
      <c r="B314" s="8" t="n">
        <v>17619</v>
      </c>
      <c r="C314" s="8" t="n">
        <v>1554.5</v>
      </c>
      <c r="D314" s="8" t="n">
        <v>656.3</v>
      </c>
      <c r="E314" s="8" t="n">
        <v>827.5</v>
      </c>
      <c r="F314" s="8" t="n">
        <v>991</v>
      </c>
      <c r="G314" s="8" t="n">
        <v>1733.9</v>
      </c>
      <c r="H314" s="8" t="n">
        <v>1524.3</v>
      </c>
      <c r="I314" s="8" t="n">
        <v>1848.5</v>
      </c>
      <c r="J314" s="8" t="n">
        <v>2074.7</v>
      </c>
      <c r="K314" s="8" t="n">
        <v>629.3</v>
      </c>
      <c r="L314" s="11" t="n">
        <v>84.0707</v>
      </c>
      <c r="M314" s="11" t="n">
        <v>68.8116</v>
      </c>
      <c r="N314" s="11" t="n">
        <v>107.5108</v>
      </c>
      <c r="O314" s="11" t="n">
        <v>16.5209</v>
      </c>
      <c r="P314" s="11" t="n">
        <v>78.0145</v>
      </c>
      <c r="Q314" s="11" t="n">
        <v>85.1523</v>
      </c>
      <c r="R314" s="11" t="n">
        <v>100.6238</v>
      </c>
      <c r="S314" s="22" t="n">
        <v>1274.5</v>
      </c>
      <c r="U314" s="21" t="n">
        <v>78.7942</v>
      </c>
    </row>
    <row r="315" customFormat="false" ht="15" hidden="false" customHeight="true" outlineLevel="0" collapsed="false">
      <c r="A315" s="7" t="n">
        <v>35827</v>
      </c>
      <c r="B315" s="8" t="n">
        <v>17627</v>
      </c>
      <c r="C315" s="8" t="n">
        <v>1555.6</v>
      </c>
      <c r="D315" s="8" t="n">
        <v>650.2</v>
      </c>
      <c r="E315" s="8" t="n">
        <v>827.9</v>
      </c>
      <c r="F315" s="8" t="n">
        <v>991.7</v>
      </c>
      <c r="G315" s="8" t="n">
        <v>1738.8</v>
      </c>
      <c r="H315" s="8" t="n">
        <v>1524</v>
      </c>
      <c r="I315" s="8" t="n">
        <v>1847.3</v>
      </c>
      <c r="J315" s="8" t="n">
        <v>2081.6</v>
      </c>
      <c r="K315" s="8" t="n">
        <v>632.3</v>
      </c>
      <c r="L315" s="11" t="n">
        <v>84.168</v>
      </c>
      <c r="M315" s="11" t="n">
        <v>69.1588</v>
      </c>
      <c r="N315" s="11" t="n">
        <v>107.0459</v>
      </c>
      <c r="O315" s="11" t="n">
        <v>16.7118</v>
      </c>
      <c r="P315" s="11" t="n">
        <v>78.1471</v>
      </c>
      <c r="Q315" s="11" t="n">
        <v>85.5781</v>
      </c>
      <c r="R315" s="11" t="n">
        <v>99.9108</v>
      </c>
      <c r="S315" s="22" t="n">
        <v>1278.1</v>
      </c>
      <c r="U315" s="21" t="n">
        <v>78.2161</v>
      </c>
    </row>
    <row r="316" customFormat="false" ht="15" hidden="false" customHeight="true" outlineLevel="0" collapsed="false">
      <c r="A316" s="7" t="n">
        <v>35855</v>
      </c>
      <c r="B316" s="8" t="n">
        <v>17637</v>
      </c>
      <c r="C316" s="8" t="n">
        <v>1554</v>
      </c>
      <c r="D316" s="8" t="n">
        <v>643.6</v>
      </c>
      <c r="E316" s="8" t="n">
        <v>828.3</v>
      </c>
      <c r="F316" s="8" t="n">
        <v>992.6</v>
      </c>
      <c r="G316" s="8" t="n">
        <v>1742.4</v>
      </c>
      <c r="H316" s="8" t="n">
        <v>1524.7</v>
      </c>
      <c r="I316" s="8" t="n">
        <v>1851.1</v>
      </c>
      <c r="J316" s="8" t="n">
        <v>2082.8</v>
      </c>
      <c r="K316" s="8" t="n">
        <v>635.1</v>
      </c>
      <c r="L316" s="11" t="n">
        <v>83.991</v>
      </c>
      <c r="M316" s="11" t="n">
        <v>69.1443</v>
      </c>
      <c r="N316" s="11" t="n">
        <v>106.5297</v>
      </c>
      <c r="O316" s="11" t="n">
        <v>16.8939</v>
      </c>
      <c r="P316" s="11" t="n">
        <v>78.406</v>
      </c>
      <c r="Q316" s="11" t="n">
        <v>85.3568</v>
      </c>
      <c r="R316" s="11" t="n">
        <v>99.729</v>
      </c>
      <c r="S316" s="22" t="n">
        <v>1277.4</v>
      </c>
      <c r="U316" s="21" t="n">
        <v>78.0543</v>
      </c>
    </row>
    <row r="317" customFormat="false" ht="15" hidden="false" customHeight="true" outlineLevel="0" collapsed="false">
      <c r="A317" s="7" t="n">
        <v>35886</v>
      </c>
      <c r="B317" s="8" t="n">
        <v>17637</v>
      </c>
      <c r="C317" s="8" t="n">
        <v>1556.9</v>
      </c>
      <c r="D317" s="8" t="n">
        <v>635.8</v>
      </c>
      <c r="E317" s="8" t="n">
        <v>829</v>
      </c>
      <c r="F317" s="8" t="n">
        <v>993.1</v>
      </c>
      <c r="G317" s="8" t="n">
        <v>1743.6</v>
      </c>
      <c r="H317" s="8" t="n">
        <v>1524.5</v>
      </c>
      <c r="I317" s="8" t="n">
        <v>1847.8</v>
      </c>
      <c r="J317" s="8" t="n">
        <v>2086.8</v>
      </c>
      <c r="K317" s="8" t="n">
        <v>638.1</v>
      </c>
      <c r="L317" s="11" t="n">
        <v>84.3584</v>
      </c>
      <c r="M317" s="11" t="n">
        <v>69.3926</v>
      </c>
      <c r="N317" s="11" t="n">
        <v>107.102</v>
      </c>
      <c r="O317" s="11" t="n">
        <v>17.1423</v>
      </c>
      <c r="P317" s="11" t="n">
        <v>78.8123</v>
      </c>
      <c r="Q317" s="11" t="n">
        <v>85.8259</v>
      </c>
      <c r="R317" s="11" t="n">
        <v>100.2052</v>
      </c>
      <c r="S317" s="22" t="n">
        <v>1280.2</v>
      </c>
      <c r="U317" s="21" t="n">
        <v>78.4412</v>
      </c>
    </row>
    <row r="318" customFormat="false" ht="15" hidden="false" customHeight="true" outlineLevel="0" collapsed="false">
      <c r="A318" s="7" t="n">
        <v>35916</v>
      </c>
      <c r="B318" s="8" t="n">
        <v>17624</v>
      </c>
      <c r="C318" s="8" t="n">
        <v>1555.8</v>
      </c>
      <c r="D318" s="8" t="n">
        <v>629.2</v>
      </c>
      <c r="E318" s="8" t="n">
        <v>830</v>
      </c>
      <c r="F318" s="8" t="n">
        <v>993.5</v>
      </c>
      <c r="G318" s="8" t="n">
        <v>1745.2</v>
      </c>
      <c r="H318" s="8" t="n">
        <v>1523.5</v>
      </c>
      <c r="I318" s="8" t="n">
        <v>1846</v>
      </c>
      <c r="J318" s="8" t="n">
        <v>2087.5</v>
      </c>
      <c r="K318" s="8" t="n">
        <v>640.2</v>
      </c>
      <c r="L318" s="11" t="n">
        <v>84.8302</v>
      </c>
      <c r="M318" s="11" t="n">
        <v>69.9677</v>
      </c>
      <c r="N318" s="11" t="n">
        <v>107.2953</v>
      </c>
      <c r="O318" s="11" t="n">
        <v>17.2613</v>
      </c>
      <c r="P318" s="11" t="n">
        <v>79.7588</v>
      </c>
      <c r="Q318" s="11" t="n">
        <v>86.0827</v>
      </c>
      <c r="R318" s="11" t="n">
        <v>100.0091</v>
      </c>
      <c r="S318" s="22" t="n">
        <v>1279.8</v>
      </c>
      <c r="U318" s="21" t="n">
        <v>79.0014</v>
      </c>
    </row>
    <row r="319" customFormat="false" ht="15" hidden="false" customHeight="true" outlineLevel="0" collapsed="false">
      <c r="A319" s="7" t="n">
        <v>35947</v>
      </c>
      <c r="B319" s="8" t="n">
        <v>17607</v>
      </c>
      <c r="C319" s="8" t="n">
        <v>1556.3</v>
      </c>
      <c r="D319" s="8" t="n">
        <v>623.9</v>
      </c>
      <c r="E319" s="8" t="n">
        <v>829.9</v>
      </c>
      <c r="F319" s="8" t="n">
        <v>994.3</v>
      </c>
      <c r="G319" s="8" t="n">
        <v>1745</v>
      </c>
      <c r="H319" s="8" t="n">
        <v>1522</v>
      </c>
      <c r="I319" s="8" t="n">
        <v>1841.8</v>
      </c>
      <c r="J319" s="8" t="n">
        <v>2086</v>
      </c>
      <c r="K319" s="8" t="n">
        <v>641.1</v>
      </c>
      <c r="L319" s="11" t="n">
        <v>84.1497</v>
      </c>
      <c r="M319" s="11" t="n">
        <v>69.1106</v>
      </c>
      <c r="N319" s="11" t="n">
        <v>107.0493</v>
      </c>
      <c r="O319" s="11" t="n">
        <v>17.6049</v>
      </c>
      <c r="P319" s="11" t="n">
        <v>75.1094</v>
      </c>
      <c r="Q319" s="11" t="n">
        <v>85.6427</v>
      </c>
      <c r="R319" s="11" t="n">
        <v>100.5757</v>
      </c>
      <c r="S319" s="22" t="n">
        <v>1275.7</v>
      </c>
      <c r="U319" s="21" t="n">
        <v>70.7414</v>
      </c>
    </row>
    <row r="320" customFormat="false" ht="15" hidden="false" customHeight="true" outlineLevel="0" collapsed="false">
      <c r="A320" s="7" t="n">
        <v>35977</v>
      </c>
      <c r="B320" s="8" t="n">
        <v>17423</v>
      </c>
      <c r="C320" s="8" t="n">
        <v>1557.5</v>
      </c>
      <c r="D320" s="8" t="n">
        <v>619.2</v>
      </c>
      <c r="E320" s="8" t="n">
        <v>830.2</v>
      </c>
      <c r="F320" s="8" t="n">
        <v>995.2</v>
      </c>
      <c r="G320" s="8" t="n">
        <v>1733.4</v>
      </c>
      <c r="H320" s="8" t="n">
        <v>1517.8</v>
      </c>
      <c r="I320" s="8" t="n">
        <v>1832.7</v>
      </c>
      <c r="J320" s="8" t="n">
        <v>1957.6</v>
      </c>
      <c r="K320" s="8" t="n">
        <v>640.5</v>
      </c>
      <c r="L320" s="11" t="n">
        <v>83.7241</v>
      </c>
      <c r="M320" s="11" t="n">
        <v>68.5494</v>
      </c>
      <c r="N320" s="11" t="n">
        <v>106.9426</v>
      </c>
      <c r="O320" s="11" t="n">
        <v>18.113</v>
      </c>
      <c r="P320" s="11" t="n">
        <v>69.8119</v>
      </c>
      <c r="Q320" s="11" t="n">
        <v>85.8398</v>
      </c>
      <c r="R320" s="11" t="n">
        <v>99.619</v>
      </c>
      <c r="S320" s="22" t="n">
        <v>1143.9</v>
      </c>
      <c r="U320" s="21" t="n">
        <v>61.1037</v>
      </c>
    </row>
    <row r="321" customFormat="false" ht="15" hidden="false" customHeight="true" outlineLevel="0" collapsed="false">
      <c r="A321" s="7" t="n">
        <v>36008</v>
      </c>
      <c r="B321" s="8" t="n">
        <v>17563</v>
      </c>
      <c r="C321" s="8" t="n">
        <v>1557.3</v>
      </c>
      <c r="D321" s="8" t="n">
        <v>612.4</v>
      </c>
      <c r="E321" s="8" t="n">
        <v>828.1</v>
      </c>
      <c r="F321" s="8" t="n">
        <v>995.1</v>
      </c>
      <c r="G321" s="8" t="n">
        <v>1741.9</v>
      </c>
      <c r="H321" s="8" t="n">
        <v>1513.3</v>
      </c>
      <c r="I321" s="8" t="n">
        <v>1827.4</v>
      </c>
      <c r="J321" s="8" t="n">
        <v>2090.7</v>
      </c>
      <c r="K321" s="8" t="n">
        <v>644.4</v>
      </c>
      <c r="L321" s="11" t="n">
        <v>85.892</v>
      </c>
      <c r="M321" s="11" t="n">
        <v>71.626</v>
      </c>
      <c r="N321" s="11" t="n">
        <v>106.9985</v>
      </c>
      <c r="O321" s="11" t="n">
        <v>18.5916</v>
      </c>
      <c r="P321" s="11" t="n">
        <v>83.0838</v>
      </c>
      <c r="Q321" s="11" t="n">
        <v>85.8497</v>
      </c>
      <c r="R321" s="11" t="n">
        <v>99.6519</v>
      </c>
      <c r="S321" s="22" t="n">
        <v>1281.7</v>
      </c>
      <c r="U321" s="21" t="n">
        <v>81.9443</v>
      </c>
    </row>
    <row r="322" customFormat="false" ht="15" hidden="false" customHeight="true" outlineLevel="0" collapsed="false">
      <c r="A322" s="7" t="n">
        <v>36039</v>
      </c>
      <c r="B322" s="8" t="n">
        <v>17557</v>
      </c>
      <c r="C322" s="8" t="n">
        <v>1558.8</v>
      </c>
      <c r="D322" s="8" t="n">
        <v>609.5</v>
      </c>
      <c r="E322" s="8" t="n">
        <v>827</v>
      </c>
      <c r="F322" s="8" t="n">
        <v>994.3</v>
      </c>
      <c r="G322" s="8" t="n">
        <v>1741</v>
      </c>
      <c r="H322" s="8" t="n">
        <v>1509.5</v>
      </c>
      <c r="I322" s="8" t="n">
        <v>1820.9</v>
      </c>
      <c r="J322" s="8" t="n">
        <v>2096.7</v>
      </c>
      <c r="K322" s="8" t="n">
        <v>645.7</v>
      </c>
      <c r="L322" s="11" t="n">
        <v>85.8553</v>
      </c>
      <c r="M322" s="11" t="n">
        <v>71.9953</v>
      </c>
      <c r="N322" s="11" t="n">
        <v>106.1203</v>
      </c>
      <c r="O322" s="11" t="n">
        <v>19.0837</v>
      </c>
      <c r="P322" s="11" t="n">
        <v>83.7051</v>
      </c>
      <c r="Q322" s="11" t="n">
        <v>85.9581</v>
      </c>
      <c r="R322" s="11" t="n">
        <v>98.6632</v>
      </c>
      <c r="S322" s="22" t="n">
        <v>1288.2</v>
      </c>
      <c r="U322" s="21" t="n">
        <v>83.0573</v>
      </c>
    </row>
    <row r="323" customFormat="false" ht="15" hidden="false" customHeight="true" outlineLevel="0" collapsed="false">
      <c r="A323" s="7" t="n">
        <v>36069</v>
      </c>
      <c r="B323" s="8" t="n">
        <v>17512</v>
      </c>
      <c r="C323" s="8" t="n">
        <v>1551.8</v>
      </c>
      <c r="D323" s="8" t="n">
        <v>598.3</v>
      </c>
      <c r="E323" s="8" t="n">
        <v>827.5</v>
      </c>
      <c r="F323" s="8" t="n">
        <v>992.1</v>
      </c>
      <c r="G323" s="8" t="n">
        <v>1738.5</v>
      </c>
      <c r="H323" s="8" t="n">
        <v>1504.3</v>
      </c>
      <c r="I323" s="8" t="n">
        <v>1811.4</v>
      </c>
      <c r="J323" s="8" t="n">
        <v>2102.1</v>
      </c>
      <c r="K323" s="8" t="n">
        <v>647.4</v>
      </c>
      <c r="L323" s="11" t="n">
        <v>86.5964</v>
      </c>
      <c r="M323" s="11" t="n">
        <v>73.071</v>
      </c>
      <c r="N323" s="11" t="n">
        <v>106.0967</v>
      </c>
      <c r="O323" s="11" t="n">
        <v>19.5931</v>
      </c>
      <c r="P323" s="11" t="n">
        <v>85.9133</v>
      </c>
      <c r="Q323" s="11" t="n">
        <v>85.6416</v>
      </c>
      <c r="R323" s="11" t="n">
        <v>98.5499</v>
      </c>
      <c r="S323" s="22" t="n">
        <v>1294.1</v>
      </c>
      <c r="U323" s="21" t="n">
        <v>85.7025</v>
      </c>
    </row>
    <row r="324" customFormat="false" ht="15" hidden="false" customHeight="true" outlineLevel="0" collapsed="false">
      <c r="A324" s="7" t="n">
        <v>36100</v>
      </c>
      <c r="B324" s="8" t="n">
        <v>17466</v>
      </c>
      <c r="C324" s="8" t="n">
        <v>1552.9</v>
      </c>
      <c r="D324" s="8" t="n">
        <v>589.7</v>
      </c>
      <c r="E324" s="8" t="n">
        <v>826.2</v>
      </c>
      <c r="F324" s="8" t="n">
        <v>990.8</v>
      </c>
      <c r="G324" s="8" t="n">
        <v>1733.8</v>
      </c>
      <c r="H324" s="8" t="n">
        <v>1496.1</v>
      </c>
      <c r="I324" s="8" t="n">
        <v>1801.7</v>
      </c>
      <c r="J324" s="8" t="n">
        <v>2096.4</v>
      </c>
      <c r="K324" s="8" t="n">
        <v>649.1</v>
      </c>
      <c r="L324" s="11" t="n">
        <v>86.7248</v>
      </c>
      <c r="M324" s="11" t="n">
        <v>73.3158</v>
      </c>
      <c r="N324" s="11" t="n">
        <v>105.9705</v>
      </c>
      <c r="O324" s="11" t="n">
        <v>19.9581</v>
      </c>
      <c r="P324" s="11" t="n">
        <v>85.3996</v>
      </c>
      <c r="Q324" s="11" t="n">
        <v>86.3175</v>
      </c>
      <c r="R324" s="11" t="n">
        <v>98.4404</v>
      </c>
      <c r="S324" s="22" t="n">
        <v>1291.9</v>
      </c>
      <c r="U324" s="21" t="n">
        <v>85.2652</v>
      </c>
    </row>
    <row r="325" customFormat="false" ht="15" hidden="false" customHeight="true" outlineLevel="0" collapsed="false">
      <c r="A325" s="7" t="n">
        <v>36130</v>
      </c>
      <c r="B325" s="8" t="n">
        <v>17449</v>
      </c>
      <c r="C325" s="8" t="n">
        <v>1553.6</v>
      </c>
      <c r="D325" s="8" t="n">
        <v>585.7</v>
      </c>
      <c r="E325" s="8" t="n">
        <v>823.1</v>
      </c>
      <c r="F325" s="8" t="n">
        <v>989.5</v>
      </c>
      <c r="G325" s="8" t="n">
        <v>1733.3</v>
      </c>
      <c r="H325" s="8" t="n">
        <v>1490.8</v>
      </c>
      <c r="I325" s="8" t="n">
        <v>1793.5</v>
      </c>
      <c r="J325" s="8" t="n">
        <v>2097.8</v>
      </c>
      <c r="K325" s="8" t="n">
        <v>651.9</v>
      </c>
      <c r="L325" s="11" t="n">
        <v>87.2805</v>
      </c>
      <c r="M325" s="11" t="n">
        <v>74.0823</v>
      </c>
      <c r="N325" s="11" t="n">
        <v>106.0416</v>
      </c>
      <c r="O325" s="11" t="n">
        <v>20.4661</v>
      </c>
      <c r="P325" s="11" t="n">
        <v>85.9558</v>
      </c>
      <c r="Q325" s="11" t="n">
        <v>86.5282</v>
      </c>
      <c r="R325" s="11" t="n">
        <v>98.6068</v>
      </c>
      <c r="S325" s="22" t="n">
        <v>1293.5</v>
      </c>
      <c r="U325" s="21" t="n">
        <v>86.4848</v>
      </c>
    </row>
    <row r="326" customFormat="false" ht="15" hidden="false" customHeight="true" outlineLevel="0" collapsed="false">
      <c r="A326" s="7" t="n">
        <v>36161</v>
      </c>
      <c r="B326" s="8" t="n">
        <v>17427</v>
      </c>
      <c r="C326" s="8" t="n">
        <v>1553.5</v>
      </c>
      <c r="D326" s="8" t="n">
        <v>581.4</v>
      </c>
      <c r="E326" s="8" t="n">
        <v>824.9</v>
      </c>
      <c r="F326" s="8" t="n">
        <v>987.2</v>
      </c>
      <c r="G326" s="8" t="n">
        <v>1733.3</v>
      </c>
      <c r="H326" s="8" t="n">
        <v>1483.7</v>
      </c>
      <c r="I326" s="8" t="n">
        <v>1783.6</v>
      </c>
      <c r="J326" s="8" t="n">
        <v>2099.6</v>
      </c>
      <c r="K326" s="8" t="n">
        <v>654.3</v>
      </c>
      <c r="L326" s="11" t="n">
        <v>87.5491</v>
      </c>
      <c r="M326" s="11" t="n">
        <v>74.1364</v>
      </c>
      <c r="N326" s="11" t="n">
        <v>106.7169</v>
      </c>
      <c r="O326" s="11" t="n">
        <v>21.0697</v>
      </c>
      <c r="P326" s="11" t="n">
        <v>85.2369</v>
      </c>
      <c r="Q326" s="11" t="n">
        <v>86.6898</v>
      </c>
      <c r="R326" s="11" t="n">
        <v>99.4096</v>
      </c>
      <c r="S326" s="22" t="n">
        <v>1297.7</v>
      </c>
      <c r="U326" s="21" t="n">
        <v>86.2914</v>
      </c>
    </row>
    <row r="327" customFormat="false" ht="15" hidden="false" customHeight="true" outlineLevel="0" collapsed="false">
      <c r="A327" s="7" t="n">
        <v>36192</v>
      </c>
      <c r="B327" s="8" t="n">
        <v>17395</v>
      </c>
      <c r="C327" s="8" t="n">
        <v>1552.6</v>
      </c>
      <c r="D327" s="8" t="n">
        <v>569.6</v>
      </c>
      <c r="E327" s="8" t="n">
        <v>821.1</v>
      </c>
      <c r="F327" s="8" t="n">
        <v>986.6</v>
      </c>
      <c r="G327" s="8" t="n">
        <v>1731.9</v>
      </c>
      <c r="H327" s="8" t="n">
        <v>1482.1</v>
      </c>
      <c r="I327" s="8" t="n">
        <v>1781.4</v>
      </c>
      <c r="J327" s="8" t="n">
        <v>2093.8</v>
      </c>
      <c r="K327" s="8" t="n">
        <v>655.7</v>
      </c>
      <c r="L327" s="11" t="n">
        <v>88.3909</v>
      </c>
      <c r="M327" s="11" t="n">
        <v>74.9179</v>
      </c>
      <c r="N327" s="11" t="n">
        <v>107.6014</v>
      </c>
      <c r="O327" s="11" t="n">
        <v>21.7717</v>
      </c>
      <c r="P327" s="11" t="n">
        <v>86.0208</v>
      </c>
      <c r="Q327" s="11" t="n">
        <v>86.7215</v>
      </c>
      <c r="R327" s="11" t="n">
        <v>100.5812</v>
      </c>
      <c r="S327" s="22" t="n">
        <v>1296.2</v>
      </c>
      <c r="U327" s="21" t="n">
        <v>87.48</v>
      </c>
    </row>
    <row r="328" customFormat="false" ht="15" hidden="false" customHeight="true" outlineLevel="0" collapsed="false">
      <c r="A328" s="7" t="n">
        <v>36220</v>
      </c>
      <c r="B328" s="8" t="n">
        <v>17368</v>
      </c>
      <c r="C328" s="8" t="n">
        <v>1548.8</v>
      </c>
      <c r="D328" s="8" t="n">
        <v>560.8</v>
      </c>
      <c r="E328" s="8" t="n">
        <v>819.9</v>
      </c>
      <c r="F328" s="8" t="n">
        <v>983.7</v>
      </c>
      <c r="G328" s="8" t="n">
        <v>1728.7</v>
      </c>
      <c r="H328" s="8" t="n">
        <v>1478.4</v>
      </c>
      <c r="I328" s="8" t="n">
        <v>1780.5</v>
      </c>
      <c r="J328" s="8" t="n">
        <v>2098.7</v>
      </c>
      <c r="K328" s="8" t="n">
        <v>657.2</v>
      </c>
      <c r="L328" s="11" t="n">
        <v>88.3778</v>
      </c>
      <c r="M328" s="11" t="n">
        <v>75.1654</v>
      </c>
      <c r="N328" s="11" t="n">
        <v>107.0636</v>
      </c>
      <c r="O328" s="11" t="n">
        <v>22.3395</v>
      </c>
      <c r="P328" s="11" t="n">
        <v>85.4246</v>
      </c>
      <c r="Q328" s="11" t="n">
        <v>86.1893</v>
      </c>
      <c r="R328" s="11" t="n">
        <v>101.0564</v>
      </c>
      <c r="S328" s="22" t="n">
        <v>1303.4</v>
      </c>
      <c r="U328" s="21" t="n">
        <v>87.2953</v>
      </c>
    </row>
    <row r="329" customFormat="false" ht="15" hidden="false" customHeight="true" outlineLevel="0" collapsed="false">
      <c r="A329" s="7" t="n">
        <v>36251</v>
      </c>
      <c r="B329" s="8" t="n">
        <v>17343</v>
      </c>
      <c r="C329" s="8" t="n">
        <v>1545.2</v>
      </c>
      <c r="D329" s="8" t="n">
        <v>554.8</v>
      </c>
      <c r="E329" s="8" t="n">
        <v>818.5</v>
      </c>
      <c r="F329" s="8" t="n">
        <v>982.1</v>
      </c>
      <c r="G329" s="8" t="n">
        <v>1729.6</v>
      </c>
      <c r="H329" s="8" t="n">
        <v>1473.7</v>
      </c>
      <c r="I329" s="8" t="n">
        <v>1781.4</v>
      </c>
      <c r="J329" s="8" t="n">
        <v>2090.5</v>
      </c>
      <c r="K329" s="8" t="n">
        <v>659</v>
      </c>
      <c r="L329" s="11" t="n">
        <v>88.73</v>
      </c>
      <c r="M329" s="11" t="n">
        <v>75.7807</v>
      </c>
      <c r="N329" s="11" t="n">
        <v>106.8571</v>
      </c>
      <c r="O329" s="11" t="n">
        <v>23.0339</v>
      </c>
      <c r="P329" s="11" t="n">
        <v>85.5991</v>
      </c>
      <c r="Q329" s="11" t="n">
        <v>86.5494</v>
      </c>
      <c r="R329" s="11" t="n">
        <v>101.3371</v>
      </c>
      <c r="S329" s="22" t="n">
        <v>1308.1</v>
      </c>
      <c r="U329" s="21" t="n">
        <v>88.1259</v>
      </c>
    </row>
    <row r="330" customFormat="false" ht="15" hidden="false" customHeight="true" outlineLevel="0" collapsed="false">
      <c r="A330" s="7" t="n">
        <v>36281</v>
      </c>
      <c r="B330" s="8" t="n">
        <v>17333</v>
      </c>
      <c r="C330" s="8" t="n">
        <v>1544.8</v>
      </c>
      <c r="D330" s="8" t="n">
        <v>549</v>
      </c>
      <c r="E330" s="8" t="n">
        <v>814.4</v>
      </c>
      <c r="F330" s="8" t="n">
        <v>982.9</v>
      </c>
      <c r="G330" s="8" t="n">
        <v>1729.2</v>
      </c>
      <c r="H330" s="8" t="n">
        <v>1471.7</v>
      </c>
      <c r="I330" s="8" t="n">
        <v>1781.2</v>
      </c>
      <c r="J330" s="8" t="n">
        <v>2086.3</v>
      </c>
      <c r="K330" s="8" t="n">
        <v>660.5</v>
      </c>
      <c r="L330" s="11" t="n">
        <v>89.4805</v>
      </c>
      <c r="M330" s="11" t="n">
        <v>76.3532</v>
      </c>
      <c r="N330" s="11" t="n">
        <v>107.8927</v>
      </c>
      <c r="O330" s="11" t="n">
        <v>23.445</v>
      </c>
      <c r="P330" s="11" t="n">
        <v>85.9346</v>
      </c>
      <c r="Q330" s="11" t="n">
        <v>86.6102</v>
      </c>
      <c r="R330" s="11" t="n">
        <v>102.2623</v>
      </c>
      <c r="S330" s="22" t="n">
        <v>1309.1</v>
      </c>
      <c r="U330" s="21" t="n">
        <v>89.0885</v>
      </c>
    </row>
    <row r="331" customFormat="false" ht="15" hidden="false" customHeight="true" outlineLevel="0" collapsed="false">
      <c r="A331" s="7" t="n">
        <v>36312</v>
      </c>
      <c r="B331" s="8" t="n">
        <v>17294</v>
      </c>
      <c r="C331" s="8" t="n">
        <v>1542.4</v>
      </c>
      <c r="D331" s="8" t="n">
        <v>541.4</v>
      </c>
      <c r="E331" s="8" t="n">
        <v>814.9</v>
      </c>
      <c r="F331" s="8" t="n">
        <v>981.6</v>
      </c>
      <c r="G331" s="8" t="n">
        <v>1723.5</v>
      </c>
      <c r="H331" s="8" t="n">
        <v>1467</v>
      </c>
      <c r="I331" s="8" t="n">
        <v>1783.3</v>
      </c>
      <c r="J331" s="8" t="n">
        <v>2085.4</v>
      </c>
      <c r="K331" s="8" t="n">
        <v>661.5</v>
      </c>
      <c r="L331" s="11" t="n">
        <v>89.2617</v>
      </c>
      <c r="M331" s="11" t="n">
        <v>76.5682</v>
      </c>
      <c r="N331" s="11" t="n">
        <v>106.833</v>
      </c>
      <c r="O331" s="11" t="n">
        <v>23.9076</v>
      </c>
      <c r="P331" s="11" t="n">
        <v>85.4625</v>
      </c>
      <c r="Q331" s="11" t="n">
        <v>86.1605</v>
      </c>
      <c r="R331" s="11" t="n">
        <v>101.3573</v>
      </c>
      <c r="S331" s="22" t="n">
        <v>1311.5</v>
      </c>
      <c r="U331" s="21" t="n">
        <v>88.757</v>
      </c>
    </row>
    <row r="332" customFormat="false" ht="15" hidden="false" customHeight="true" outlineLevel="0" collapsed="false">
      <c r="A332" s="7" t="n">
        <v>36342</v>
      </c>
      <c r="B332" s="8" t="n">
        <v>17308</v>
      </c>
      <c r="C332" s="8" t="n">
        <v>1544.6</v>
      </c>
      <c r="D332" s="8" t="n">
        <v>532.7</v>
      </c>
      <c r="E332" s="8" t="n">
        <v>812.8</v>
      </c>
      <c r="F332" s="8" t="n">
        <v>979.7</v>
      </c>
      <c r="G332" s="8" t="n">
        <v>1725.4</v>
      </c>
      <c r="H332" s="8" t="n">
        <v>1473.3</v>
      </c>
      <c r="I332" s="8" t="n">
        <v>1778.8</v>
      </c>
      <c r="J332" s="8" t="n">
        <v>2093</v>
      </c>
      <c r="K332" s="8" t="n">
        <v>666.5</v>
      </c>
      <c r="L332" s="11" t="n">
        <v>89.6732</v>
      </c>
      <c r="M332" s="11" t="n">
        <v>77.5551</v>
      </c>
      <c r="N332" s="11" t="n">
        <v>106.0801</v>
      </c>
      <c r="O332" s="11" t="n">
        <v>24.7457</v>
      </c>
      <c r="P332" s="11" t="n">
        <v>85.1112</v>
      </c>
      <c r="Q332" s="11" t="n">
        <v>85.8199</v>
      </c>
      <c r="R332" s="11" t="n">
        <v>99.7958</v>
      </c>
      <c r="S332" s="22" t="n">
        <v>1322.8</v>
      </c>
      <c r="U332" s="21" t="n">
        <v>88.4048</v>
      </c>
    </row>
    <row r="333" customFormat="false" ht="15" hidden="false" customHeight="true" outlineLevel="0" collapsed="false">
      <c r="A333" s="7" t="n">
        <v>36373</v>
      </c>
      <c r="B333" s="8" t="n">
        <v>17287</v>
      </c>
      <c r="C333" s="8" t="n">
        <v>1544.6</v>
      </c>
      <c r="D333" s="8" t="n">
        <v>531</v>
      </c>
      <c r="E333" s="8" t="n">
        <v>812</v>
      </c>
      <c r="F333" s="8" t="n">
        <v>980.9</v>
      </c>
      <c r="G333" s="8" t="n">
        <v>1725.8</v>
      </c>
      <c r="H333" s="8" t="n">
        <v>1462.9</v>
      </c>
      <c r="I333" s="8" t="n">
        <v>1776.2</v>
      </c>
      <c r="J333" s="8" t="n">
        <v>2091.6</v>
      </c>
      <c r="K333" s="8" t="n">
        <v>669.7</v>
      </c>
      <c r="L333" s="11" t="n">
        <v>90.1159</v>
      </c>
      <c r="M333" s="11" t="n">
        <v>77.9435</v>
      </c>
      <c r="N333" s="11" t="n">
        <v>106.5878</v>
      </c>
      <c r="O333" s="11" t="n">
        <v>24.7447</v>
      </c>
      <c r="P333" s="11" t="n">
        <v>87.0203</v>
      </c>
      <c r="Q333" s="11" t="n">
        <v>85.859</v>
      </c>
      <c r="R333" s="11" t="n">
        <v>100.543</v>
      </c>
      <c r="S333" s="22" t="n">
        <v>1319.9</v>
      </c>
      <c r="U333" s="21" t="n">
        <v>91.5115</v>
      </c>
    </row>
    <row r="334" customFormat="false" ht="15" hidden="false" customHeight="true" outlineLevel="0" collapsed="false">
      <c r="A334" s="7" t="n">
        <v>36404</v>
      </c>
      <c r="B334" s="8" t="n">
        <v>17282</v>
      </c>
      <c r="C334" s="8" t="n">
        <v>1549.8</v>
      </c>
      <c r="D334" s="8" t="n">
        <v>523.2</v>
      </c>
      <c r="E334" s="8" t="n">
        <v>811</v>
      </c>
      <c r="F334" s="8" t="n">
        <v>980.7</v>
      </c>
      <c r="G334" s="8" t="n">
        <v>1725.3</v>
      </c>
      <c r="H334" s="8" t="n">
        <v>1460.3</v>
      </c>
      <c r="I334" s="8" t="n">
        <v>1779.9</v>
      </c>
      <c r="J334" s="8" t="n">
        <v>2088.5</v>
      </c>
      <c r="K334" s="8" t="n">
        <v>671.5</v>
      </c>
      <c r="L334" s="11" t="n">
        <v>89.7044</v>
      </c>
      <c r="M334" s="11" t="n">
        <v>77.4541</v>
      </c>
      <c r="N334" s="11" t="n">
        <v>106.3535</v>
      </c>
      <c r="O334" s="11" t="n">
        <v>24.8149</v>
      </c>
      <c r="P334" s="11" t="n">
        <v>84.7826</v>
      </c>
      <c r="Q334" s="11" t="n">
        <v>86.3964</v>
      </c>
      <c r="R334" s="11" t="n">
        <v>100.7243</v>
      </c>
      <c r="S334" s="22" t="n">
        <v>1322.2</v>
      </c>
      <c r="U334" s="21" t="n">
        <v>89.0141</v>
      </c>
    </row>
    <row r="335" customFormat="false" ht="15" hidden="false" customHeight="true" outlineLevel="0" collapsed="false">
      <c r="A335" s="7" t="n">
        <v>36434</v>
      </c>
      <c r="B335" s="8" t="n">
        <v>17274</v>
      </c>
      <c r="C335" s="8" t="n">
        <v>1554.8</v>
      </c>
      <c r="D335" s="8" t="n">
        <v>518</v>
      </c>
      <c r="E335" s="8" t="n">
        <v>808.9</v>
      </c>
      <c r="F335" s="8" t="n">
        <v>981.6</v>
      </c>
      <c r="G335" s="8" t="n">
        <v>1726.4</v>
      </c>
      <c r="H335" s="8" t="n">
        <v>1457.7</v>
      </c>
      <c r="I335" s="8" t="n">
        <v>1778.4</v>
      </c>
      <c r="J335" s="8" t="n">
        <v>2079.9</v>
      </c>
      <c r="K335" s="8" t="n">
        <v>673.2</v>
      </c>
      <c r="L335" s="11" t="n">
        <v>91.0029</v>
      </c>
      <c r="M335" s="11" t="n">
        <v>78.6031</v>
      </c>
      <c r="N335" s="11" t="n">
        <v>107.8331</v>
      </c>
      <c r="O335" s="11" t="n">
        <v>25.3705</v>
      </c>
      <c r="P335" s="11" t="n">
        <v>85.7389</v>
      </c>
      <c r="Q335" s="11" t="n">
        <v>87.779</v>
      </c>
      <c r="R335" s="11" t="n">
        <v>102.3334</v>
      </c>
      <c r="S335" s="22" t="n">
        <v>1318.9</v>
      </c>
      <c r="U335" s="21" t="n">
        <v>91.5687</v>
      </c>
    </row>
    <row r="336" customFormat="false" ht="15" hidden="false" customHeight="true" outlineLevel="0" collapsed="false">
      <c r="A336" s="7" t="n">
        <v>36465</v>
      </c>
      <c r="B336" s="8" t="n">
        <v>17282</v>
      </c>
      <c r="C336" s="8" t="n">
        <v>1561.1</v>
      </c>
      <c r="D336" s="8" t="n">
        <v>514.7</v>
      </c>
      <c r="E336" s="8" t="n">
        <v>809.6</v>
      </c>
      <c r="F336" s="8" t="n">
        <v>983.6</v>
      </c>
      <c r="G336" s="8" t="n">
        <v>1728.2</v>
      </c>
      <c r="H336" s="8" t="n">
        <v>1455.5</v>
      </c>
      <c r="I336" s="8" t="n">
        <v>1781</v>
      </c>
      <c r="J336" s="8" t="n">
        <v>2076.2</v>
      </c>
      <c r="K336" s="8" t="n">
        <v>674.9</v>
      </c>
      <c r="L336" s="11" t="n">
        <v>91.5645</v>
      </c>
      <c r="M336" s="11" t="n">
        <v>78.9834</v>
      </c>
      <c r="N336" s="11" t="n">
        <v>108.6919</v>
      </c>
      <c r="O336" s="11" t="n">
        <v>25.8045</v>
      </c>
      <c r="P336" s="11" t="n">
        <v>84.3955</v>
      </c>
      <c r="Q336" s="11" t="n">
        <v>87.9137</v>
      </c>
      <c r="R336" s="11" t="n">
        <v>104.1263</v>
      </c>
      <c r="S336" s="22" t="n">
        <v>1319.1</v>
      </c>
      <c r="U336" s="21" t="n">
        <v>90.4461</v>
      </c>
    </row>
    <row r="337" customFormat="false" ht="15" hidden="false" customHeight="true" outlineLevel="0" collapsed="false">
      <c r="A337" s="7" t="n">
        <v>36495</v>
      </c>
      <c r="B337" s="8" t="n">
        <v>17279</v>
      </c>
      <c r="C337" s="8" t="n">
        <v>1562.5</v>
      </c>
      <c r="D337" s="8" t="n">
        <v>509.5</v>
      </c>
      <c r="E337" s="8" t="n">
        <v>808</v>
      </c>
      <c r="F337" s="8" t="n">
        <v>980.6</v>
      </c>
      <c r="G337" s="8" t="n">
        <v>1728.2</v>
      </c>
      <c r="H337" s="8" t="n">
        <v>1455.1</v>
      </c>
      <c r="I337" s="8" t="n">
        <v>1781</v>
      </c>
      <c r="J337" s="8" t="n">
        <v>2076.8</v>
      </c>
      <c r="K337" s="8" t="n">
        <v>676.2</v>
      </c>
      <c r="L337" s="11" t="n">
        <v>92.1967</v>
      </c>
      <c r="M337" s="11" t="n">
        <v>79.3789</v>
      </c>
      <c r="N337" s="11" t="n">
        <v>109.7202</v>
      </c>
      <c r="O337" s="11" t="n">
        <v>26.4167</v>
      </c>
      <c r="P337" s="11" t="n">
        <v>83.1484</v>
      </c>
      <c r="Q337" s="11" t="n">
        <v>88.341</v>
      </c>
      <c r="R337" s="11" t="n">
        <v>105.2302</v>
      </c>
      <c r="S337" s="22" t="n">
        <v>1319.5</v>
      </c>
      <c r="U337" s="21" t="n">
        <v>89.0968</v>
      </c>
    </row>
    <row r="338" customFormat="false" ht="15" hidden="false" customHeight="true" outlineLevel="0" collapsed="false">
      <c r="A338" s="7" t="n">
        <v>36526</v>
      </c>
      <c r="B338" s="8" t="n">
        <v>17284</v>
      </c>
      <c r="C338" s="8" t="n">
        <v>1560.8</v>
      </c>
      <c r="D338" s="8" t="n">
        <v>504</v>
      </c>
      <c r="E338" s="8" t="n">
        <v>807</v>
      </c>
      <c r="F338" s="8" t="n">
        <v>984.9</v>
      </c>
      <c r="G338" s="8" t="n">
        <v>1729.9</v>
      </c>
      <c r="H338" s="8" t="n">
        <v>1453.3</v>
      </c>
      <c r="I338" s="8" t="n">
        <v>1782.5</v>
      </c>
      <c r="J338" s="8" t="n">
        <v>2083.9</v>
      </c>
      <c r="K338" s="8" t="n">
        <v>677.5</v>
      </c>
      <c r="L338" s="11" t="n">
        <v>92.2097</v>
      </c>
      <c r="M338" s="11" t="n">
        <v>80.3647</v>
      </c>
      <c r="N338" s="11" t="n">
        <v>107.8875</v>
      </c>
      <c r="O338" s="11" t="n">
        <v>27.2355</v>
      </c>
      <c r="P338" s="11" t="n">
        <v>83.7974</v>
      </c>
      <c r="Q338" s="11" t="n">
        <v>88.5287</v>
      </c>
      <c r="R338" s="11" t="n">
        <v>102.526</v>
      </c>
      <c r="S338" s="22" t="n">
        <v>1328.1</v>
      </c>
      <c r="U338" s="21" t="n">
        <v>90.4508</v>
      </c>
    </row>
    <row r="339" customFormat="false" ht="15" hidden="false" customHeight="true" outlineLevel="0" collapsed="false">
      <c r="A339" s="7" t="n">
        <v>36557</v>
      </c>
      <c r="B339" s="8" t="n">
        <v>17284</v>
      </c>
      <c r="C339" s="8" t="n">
        <v>1556.9</v>
      </c>
      <c r="D339" s="8" t="n">
        <v>501.5</v>
      </c>
      <c r="E339" s="8" t="n">
        <v>807.3</v>
      </c>
      <c r="F339" s="8" t="n">
        <v>984.9</v>
      </c>
      <c r="G339" s="8" t="n">
        <v>1737.4</v>
      </c>
      <c r="H339" s="8" t="n">
        <v>1452.4</v>
      </c>
      <c r="I339" s="8" t="n">
        <v>1785.8</v>
      </c>
      <c r="J339" s="8" t="n">
        <v>2070.8</v>
      </c>
      <c r="K339" s="8" t="n">
        <v>679.7</v>
      </c>
      <c r="L339" s="11" t="n">
        <v>92.4168</v>
      </c>
      <c r="M339" s="11" t="n">
        <v>80.5175</v>
      </c>
      <c r="N339" s="11" t="n">
        <v>108.176</v>
      </c>
      <c r="O339" s="11" t="n">
        <v>28.0562</v>
      </c>
      <c r="P339" s="11" t="n">
        <v>81.981</v>
      </c>
      <c r="Q339" s="11" t="n">
        <v>88.8068</v>
      </c>
      <c r="R339" s="11" t="n">
        <v>102.6663</v>
      </c>
      <c r="S339" s="22" t="n">
        <v>1329.7</v>
      </c>
      <c r="U339" s="21" t="n">
        <v>89.0737</v>
      </c>
    </row>
    <row r="340" customFormat="false" ht="15" hidden="false" customHeight="true" outlineLevel="0" collapsed="false">
      <c r="A340" s="7" t="n">
        <v>36586</v>
      </c>
      <c r="B340" s="8" t="n">
        <v>17302</v>
      </c>
      <c r="C340" s="8" t="n">
        <v>1555.1</v>
      </c>
      <c r="D340" s="8" t="n">
        <v>499.6</v>
      </c>
      <c r="E340" s="8" t="n">
        <v>807.5</v>
      </c>
      <c r="F340" s="8" t="n">
        <v>983.9</v>
      </c>
      <c r="G340" s="8" t="n">
        <v>1744.1</v>
      </c>
      <c r="H340" s="8" t="n">
        <v>1453.1</v>
      </c>
      <c r="I340" s="8" t="n">
        <v>1784.2</v>
      </c>
      <c r="J340" s="8" t="n">
        <v>2081.3</v>
      </c>
      <c r="K340" s="8" t="n">
        <v>680.5</v>
      </c>
      <c r="L340" s="11" t="n">
        <v>93.0135</v>
      </c>
      <c r="M340" s="11" t="n">
        <v>81.1956</v>
      </c>
      <c r="N340" s="11" t="n">
        <v>108.5743</v>
      </c>
      <c r="O340" s="11" t="n">
        <v>28.7341</v>
      </c>
      <c r="P340" s="11" t="n">
        <v>81.4289</v>
      </c>
      <c r="Q340" s="11" t="n">
        <v>88.1744</v>
      </c>
      <c r="R340" s="11" t="n">
        <v>103.4304</v>
      </c>
      <c r="S340" s="22" t="n">
        <v>1327.2</v>
      </c>
      <c r="U340" s="21" t="n">
        <v>88.4736</v>
      </c>
    </row>
    <row r="341" customFormat="false" ht="15" hidden="false" customHeight="true" outlineLevel="0" collapsed="false">
      <c r="A341" s="7" t="n">
        <v>36617</v>
      </c>
      <c r="B341" s="8" t="n">
        <v>17299</v>
      </c>
      <c r="C341" s="8" t="n">
        <v>1560.4</v>
      </c>
      <c r="D341" s="8" t="n">
        <v>495.3</v>
      </c>
      <c r="E341" s="8" t="n">
        <v>811.7</v>
      </c>
      <c r="F341" s="8" t="n">
        <v>984</v>
      </c>
      <c r="G341" s="8" t="n">
        <v>1746.4</v>
      </c>
      <c r="H341" s="8" t="n">
        <v>1454.5</v>
      </c>
      <c r="I341" s="8" t="n">
        <v>1787.4</v>
      </c>
      <c r="J341" s="8" t="n">
        <v>2075.6</v>
      </c>
      <c r="K341" s="8" t="n">
        <v>681.7</v>
      </c>
      <c r="L341" s="11" t="n">
        <v>93.5958</v>
      </c>
      <c r="M341" s="11" t="n">
        <v>81.8892</v>
      </c>
      <c r="N341" s="11" t="n">
        <v>108.9064</v>
      </c>
      <c r="O341" s="11" t="n">
        <v>29.6367</v>
      </c>
      <c r="P341" s="11" t="n">
        <v>81.2443</v>
      </c>
      <c r="Q341" s="11" t="n">
        <v>88.4462</v>
      </c>
      <c r="R341" s="11" t="n">
        <v>104.238</v>
      </c>
      <c r="S341" s="22" t="n">
        <v>1324.5</v>
      </c>
      <c r="U341" s="21" t="n">
        <v>88.9575</v>
      </c>
    </row>
    <row r="342" customFormat="false" ht="15" hidden="false" customHeight="true" outlineLevel="0" collapsed="false">
      <c r="A342" s="7" t="n">
        <v>36647</v>
      </c>
      <c r="B342" s="8" t="n">
        <v>17278</v>
      </c>
      <c r="C342" s="8" t="n">
        <v>1555.5</v>
      </c>
      <c r="D342" s="8" t="n">
        <v>490.3</v>
      </c>
      <c r="E342" s="8" t="n">
        <v>807.4</v>
      </c>
      <c r="F342" s="8" t="n">
        <v>982.1</v>
      </c>
      <c r="G342" s="8" t="n">
        <v>1750.1</v>
      </c>
      <c r="H342" s="8" t="n">
        <v>1454.1</v>
      </c>
      <c r="I342" s="8" t="n">
        <v>1792.4</v>
      </c>
      <c r="J342" s="8" t="n">
        <v>2075.8</v>
      </c>
      <c r="K342" s="8" t="n">
        <v>678.5</v>
      </c>
      <c r="L342" s="11" t="n">
        <v>93.6194</v>
      </c>
      <c r="M342" s="11" t="n">
        <v>82.2091</v>
      </c>
      <c r="N342" s="11" t="n">
        <v>108.3801</v>
      </c>
      <c r="O342" s="11" t="n">
        <v>30.5342</v>
      </c>
      <c r="P342" s="11" t="n">
        <v>80.7673</v>
      </c>
      <c r="Q342" s="11" t="n">
        <v>87.8247</v>
      </c>
      <c r="R342" s="11" t="n">
        <v>104.2647</v>
      </c>
      <c r="S342" s="22" t="n">
        <v>1325.9</v>
      </c>
      <c r="U342" s="21" t="n">
        <v>88.5102</v>
      </c>
    </row>
    <row r="343" customFormat="false" ht="15" hidden="false" customHeight="true" outlineLevel="0" collapsed="false">
      <c r="A343" s="7" t="n">
        <v>36678</v>
      </c>
      <c r="B343" s="8" t="n">
        <v>17295</v>
      </c>
      <c r="C343" s="8" t="n">
        <v>1542.8</v>
      </c>
      <c r="D343" s="8" t="n">
        <v>486.5</v>
      </c>
      <c r="E343" s="8" t="n">
        <v>807.1</v>
      </c>
      <c r="F343" s="8" t="n">
        <v>980.3</v>
      </c>
      <c r="G343" s="8" t="n">
        <v>1758.6</v>
      </c>
      <c r="H343" s="8" t="n">
        <v>1459.3</v>
      </c>
      <c r="I343" s="8" t="n">
        <v>1803.8</v>
      </c>
      <c r="J343" s="8" t="n">
        <v>2083</v>
      </c>
      <c r="K343" s="8" t="n">
        <v>681.6</v>
      </c>
      <c r="L343" s="11" t="n">
        <v>93.7348</v>
      </c>
      <c r="M343" s="11" t="n">
        <v>82.4091</v>
      </c>
      <c r="N343" s="11" t="n">
        <v>108.3313</v>
      </c>
      <c r="O343" s="11" t="n">
        <v>31.14</v>
      </c>
      <c r="P343" s="11" t="n">
        <v>79.9705</v>
      </c>
      <c r="Q343" s="11" t="n">
        <v>88.0119</v>
      </c>
      <c r="R343" s="11" t="n">
        <v>103.11</v>
      </c>
      <c r="S343" s="22" t="n">
        <v>1333.6</v>
      </c>
      <c r="U343" s="21" t="n">
        <v>86.7047</v>
      </c>
    </row>
    <row r="344" customFormat="false" ht="15" hidden="false" customHeight="true" outlineLevel="0" collapsed="false">
      <c r="A344" s="7" t="n">
        <v>36708</v>
      </c>
      <c r="B344" s="8" t="n">
        <v>17322</v>
      </c>
      <c r="C344" s="8" t="n">
        <v>1558.5</v>
      </c>
      <c r="D344" s="8" t="n">
        <v>483.1</v>
      </c>
      <c r="E344" s="8" t="n">
        <v>808.7</v>
      </c>
      <c r="F344" s="8" t="n">
        <v>976.9</v>
      </c>
      <c r="G344" s="8" t="n">
        <v>1761.1</v>
      </c>
      <c r="H344" s="8" t="n">
        <v>1467.6</v>
      </c>
      <c r="I344" s="8" t="n">
        <v>1832</v>
      </c>
      <c r="J344" s="8" t="n">
        <v>2060.3</v>
      </c>
      <c r="K344" s="8" t="n">
        <v>683.1</v>
      </c>
      <c r="L344" s="11" t="n">
        <v>93.8178</v>
      </c>
      <c r="M344" s="11" t="n">
        <v>82.6839</v>
      </c>
      <c r="N344" s="11" t="n">
        <v>108.061</v>
      </c>
      <c r="O344" s="11" t="n">
        <v>32.001</v>
      </c>
      <c r="P344" s="11" t="n">
        <v>78.0747</v>
      </c>
      <c r="Q344" s="11" t="n">
        <v>88.9792</v>
      </c>
      <c r="R344" s="11" t="n">
        <v>102.3662</v>
      </c>
      <c r="S344" s="22" t="n">
        <v>1314.1</v>
      </c>
      <c r="U344" s="21" t="n">
        <v>83.0224</v>
      </c>
    </row>
    <row r="345" customFormat="false" ht="15" hidden="false" customHeight="true" outlineLevel="0" collapsed="false">
      <c r="A345" s="7" t="n">
        <v>36739</v>
      </c>
      <c r="B345" s="8" t="n">
        <v>17287</v>
      </c>
      <c r="C345" s="8" t="n">
        <v>1553.6</v>
      </c>
      <c r="D345" s="8" t="n">
        <v>477.2</v>
      </c>
      <c r="E345" s="8" t="n">
        <v>808.1</v>
      </c>
      <c r="F345" s="8" t="n">
        <v>978.1</v>
      </c>
      <c r="G345" s="8" t="n">
        <v>1761.2</v>
      </c>
      <c r="H345" s="8" t="n">
        <v>1461.7</v>
      </c>
      <c r="I345" s="8" t="n">
        <v>1844.1</v>
      </c>
      <c r="J345" s="8" t="n">
        <v>2044.4</v>
      </c>
      <c r="K345" s="8" t="n">
        <v>681.9</v>
      </c>
      <c r="L345" s="11" t="n">
        <v>93.2292</v>
      </c>
      <c r="M345" s="11" t="n">
        <v>82.3089</v>
      </c>
      <c r="N345" s="11" t="n">
        <v>107.1257</v>
      </c>
      <c r="O345" s="11" t="n">
        <v>32.267</v>
      </c>
      <c r="P345" s="11" t="n">
        <v>78.0295</v>
      </c>
      <c r="Q345" s="11" t="n">
        <v>88.2014</v>
      </c>
      <c r="R345" s="11" t="n">
        <v>102.2815</v>
      </c>
      <c r="S345" s="22" t="n">
        <v>1306</v>
      </c>
      <c r="U345" s="21" t="n">
        <v>83.7278</v>
      </c>
    </row>
    <row r="346" customFormat="false" ht="15" hidden="false" customHeight="true" outlineLevel="0" collapsed="false">
      <c r="A346" s="7" t="n">
        <v>36770</v>
      </c>
      <c r="B346" s="8" t="n">
        <v>17229</v>
      </c>
      <c r="C346" s="8" t="n">
        <v>1548.8</v>
      </c>
      <c r="D346" s="8" t="n">
        <v>472.4</v>
      </c>
      <c r="E346" s="8" t="n">
        <v>807.8</v>
      </c>
      <c r="F346" s="8" t="n">
        <v>978.2</v>
      </c>
      <c r="G346" s="8" t="n">
        <v>1760.6</v>
      </c>
      <c r="H346" s="8" t="n">
        <v>1456.9</v>
      </c>
      <c r="I346" s="8" t="n">
        <v>1846.8</v>
      </c>
      <c r="J346" s="8" t="n">
        <v>2026.3</v>
      </c>
      <c r="K346" s="8" t="n">
        <v>681.8</v>
      </c>
      <c r="L346" s="11" t="n">
        <v>93.725</v>
      </c>
      <c r="M346" s="11" t="n">
        <v>82.7252</v>
      </c>
      <c r="N346" s="11" t="n">
        <v>107.7361</v>
      </c>
      <c r="O346" s="11" t="n">
        <v>32.7134</v>
      </c>
      <c r="P346" s="11" t="n">
        <v>77.657</v>
      </c>
      <c r="Q346" s="11" t="n">
        <v>87.9033</v>
      </c>
      <c r="R346" s="11" t="n">
        <v>102.9665</v>
      </c>
      <c r="S346" s="22" t="n">
        <v>1295.9</v>
      </c>
      <c r="U346" s="21" t="n">
        <v>83.2245</v>
      </c>
    </row>
    <row r="347" customFormat="false" ht="15" hidden="false" customHeight="true" outlineLevel="0" collapsed="false">
      <c r="A347" s="7" t="n">
        <v>36800</v>
      </c>
      <c r="B347" s="8" t="n">
        <v>17217</v>
      </c>
      <c r="C347" s="8" t="n">
        <v>1549.1</v>
      </c>
      <c r="D347" s="8" t="n">
        <v>468.7</v>
      </c>
      <c r="E347" s="8" t="n">
        <v>805.2</v>
      </c>
      <c r="F347" s="8" t="n">
        <v>978.6</v>
      </c>
      <c r="G347" s="8" t="n">
        <v>1759.1</v>
      </c>
      <c r="H347" s="8" t="n">
        <v>1456.2</v>
      </c>
      <c r="I347" s="8" t="n">
        <v>1855.7</v>
      </c>
      <c r="J347" s="8" t="n">
        <v>2028.7</v>
      </c>
      <c r="K347" s="8" t="n">
        <v>681.1</v>
      </c>
      <c r="L347" s="11" t="n">
        <v>93.4177</v>
      </c>
      <c r="M347" s="11" t="n">
        <v>82.5203</v>
      </c>
      <c r="N347" s="11" t="n">
        <v>107.269</v>
      </c>
      <c r="O347" s="11" t="n">
        <v>33.0169</v>
      </c>
      <c r="P347" s="11" t="n">
        <v>77.2474</v>
      </c>
      <c r="Q347" s="11" t="n">
        <v>88.1914</v>
      </c>
      <c r="R347" s="11" t="n">
        <v>103.1841</v>
      </c>
      <c r="S347" s="22" t="n">
        <v>1296.7</v>
      </c>
      <c r="U347" s="21" t="n">
        <v>81.8252</v>
      </c>
    </row>
    <row r="348" customFormat="false" ht="15" hidden="false" customHeight="true" outlineLevel="0" collapsed="false">
      <c r="A348" s="7" t="n">
        <v>36831</v>
      </c>
      <c r="B348" s="8" t="n">
        <v>17202</v>
      </c>
      <c r="C348" s="8" t="n">
        <v>1545.3</v>
      </c>
      <c r="D348" s="8" t="n">
        <v>464.4</v>
      </c>
      <c r="E348" s="8" t="n">
        <v>801.8</v>
      </c>
      <c r="F348" s="8" t="n">
        <v>976.4</v>
      </c>
      <c r="G348" s="8" t="n">
        <v>1764.3</v>
      </c>
      <c r="H348" s="8" t="n">
        <v>1458.7</v>
      </c>
      <c r="I348" s="8" t="n">
        <v>1861.3</v>
      </c>
      <c r="J348" s="8" t="n">
        <v>2027.5</v>
      </c>
      <c r="K348" s="8" t="n">
        <v>679.5</v>
      </c>
      <c r="L348" s="11" t="n">
        <v>93.1847</v>
      </c>
      <c r="M348" s="11" t="n">
        <v>82.2372</v>
      </c>
      <c r="N348" s="11" t="n">
        <v>107.1416</v>
      </c>
      <c r="O348" s="11" t="n">
        <v>33.615</v>
      </c>
      <c r="P348" s="11" t="n">
        <v>75.5377</v>
      </c>
      <c r="Q348" s="11" t="n">
        <v>88.2203</v>
      </c>
      <c r="R348" s="11" t="n">
        <v>103.0244</v>
      </c>
      <c r="S348" s="22" t="n">
        <v>1292</v>
      </c>
      <c r="U348" s="21" t="n">
        <v>78.1321</v>
      </c>
    </row>
    <row r="349" customFormat="false" ht="15" hidden="false" customHeight="true" outlineLevel="0" collapsed="false">
      <c r="A349" s="7" t="n">
        <v>36861</v>
      </c>
      <c r="B349" s="8" t="n">
        <v>17181</v>
      </c>
      <c r="C349" s="8" t="n">
        <v>1554</v>
      </c>
      <c r="D349" s="8" t="n">
        <v>459.9</v>
      </c>
      <c r="E349" s="8" t="n">
        <v>801</v>
      </c>
      <c r="F349" s="8" t="n">
        <v>975.3</v>
      </c>
      <c r="G349" s="8" t="n">
        <v>1761.9</v>
      </c>
      <c r="H349" s="8" t="n">
        <v>1456</v>
      </c>
      <c r="I349" s="8" t="n">
        <v>1864.5</v>
      </c>
      <c r="J349" s="8" t="n">
        <v>2024.6</v>
      </c>
      <c r="K349" s="8" t="n">
        <v>677.2</v>
      </c>
      <c r="L349" s="11" t="n">
        <v>92.6399</v>
      </c>
      <c r="M349" s="11" t="n">
        <v>81.5898</v>
      </c>
      <c r="N349" s="11" t="n">
        <v>106.8105</v>
      </c>
      <c r="O349" s="11" t="n">
        <v>34.0275</v>
      </c>
      <c r="P349" s="11" t="n">
        <v>73.8789</v>
      </c>
      <c r="Q349" s="11" t="n">
        <v>87.6159</v>
      </c>
      <c r="R349" s="11" t="n">
        <v>102.2519</v>
      </c>
      <c r="S349" s="22" t="n">
        <v>1286.7</v>
      </c>
      <c r="U349" s="21" t="n">
        <v>75.4365</v>
      </c>
    </row>
    <row r="350" customFormat="false" ht="15" hidden="false" customHeight="true" outlineLevel="0" collapsed="false">
      <c r="A350" s="7" t="n">
        <v>36892</v>
      </c>
      <c r="B350" s="8" t="n">
        <v>17105</v>
      </c>
      <c r="C350" s="8" t="n">
        <v>1554.2</v>
      </c>
      <c r="D350" s="8" t="n">
        <v>456.6</v>
      </c>
      <c r="E350" s="8" t="n">
        <v>798.2</v>
      </c>
      <c r="F350" s="8" t="n">
        <v>976.8</v>
      </c>
      <c r="G350" s="8" t="n">
        <v>1759.2</v>
      </c>
      <c r="H350" s="8" t="n">
        <v>1452.7</v>
      </c>
      <c r="I350" s="8" t="n">
        <v>1873.1</v>
      </c>
      <c r="J350" s="8" t="n">
        <v>1981.5</v>
      </c>
      <c r="K350" s="8" t="n">
        <v>674</v>
      </c>
      <c r="L350" s="11" t="n">
        <v>92.3203</v>
      </c>
      <c r="M350" s="11" t="n">
        <v>81.2567</v>
      </c>
      <c r="N350" s="11" t="n">
        <v>106.5373</v>
      </c>
      <c r="O350" s="11" t="n">
        <v>34.0638</v>
      </c>
      <c r="P350" s="11" t="n">
        <v>72.1704</v>
      </c>
      <c r="Q350" s="11" t="n">
        <v>88.0431</v>
      </c>
      <c r="R350" s="11" t="n">
        <v>101.6054</v>
      </c>
      <c r="S350" s="22" t="n">
        <v>1250</v>
      </c>
      <c r="U350" s="21" t="n">
        <v>72.2327</v>
      </c>
    </row>
    <row r="351" customFormat="false" ht="15" hidden="false" customHeight="true" outlineLevel="0" collapsed="false">
      <c r="A351" s="7" t="n">
        <v>36923</v>
      </c>
      <c r="B351" s="8" t="n">
        <v>17030</v>
      </c>
      <c r="C351" s="8" t="n">
        <v>1556.4</v>
      </c>
      <c r="D351" s="8" t="n">
        <v>451</v>
      </c>
      <c r="E351" s="8" t="n">
        <v>796.2</v>
      </c>
      <c r="F351" s="8" t="n">
        <v>972.8</v>
      </c>
      <c r="G351" s="8" t="n">
        <v>1745.9</v>
      </c>
      <c r="H351" s="8" t="n">
        <v>1440.5</v>
      </c>
      <c r="I351" s="8" t="n">
        <v>1864.7</v>
      </c>
      <c r="J351" s="8" t="n">
        <v>1989.3</v>
      </c>
      <c r="K351" s="8" t="n">
        <v>667.4</v>
      </c>
      <c r="L351" s="11" t="n">
        <v>91.8104</v>
      </c>
      <c r="M351" s="11" t="n">
        <v>80.7293</v>
      </c>
      <c r="N351" s="11" t="n">
        <v>106.0898</v>
      </c>
      <c r="O351" s="11" t="n">
        <v>33.7695</v>
      </c>
      <c r="P351" s="11" t="n">
        <v>73.3171</v>
      </c>
      <c r="Q351" s="11" t="n">
        <v>87.8389</v>
      </c>
      <c r="R351" s="11" t="n">
        <v>101.6593</v>
      </c>
      <c r="S351" s="22" t="n">
        <v>1257.1</v>
      </c>
      <c r="U351" s="21" t="n">
        <v>73.8336</v>
      </c>
    </row>
    <row r="352" customFormat="false" ht="15" hidden="false" customHeight="true" outlineLevel="0" collapsed="false">
      <c r="A352" s="7" t="n">
        <v>36951</v>
      </c>
      <c r="B352" s="8" t="n">
        <v>16938</v>
      </c>
      <c r="C352" s="8" t="n">
        <v>1557.9</v>
      </c>
      <c r="D352" s="8" t="n">
        <v>447.2</v>
      </c>
      <c r="E352" s="8" t="n">
        <v>791.6</v>
      </c>
      <c r="F352" s="8" t="n">
        <v>971.6</v>
      </c>
      <c r="G352" s="8" t="n">
        <v>1735.3</v>
      </c>
      <c r="H352" s="8" t="n">
        <v>1424.8</v>
      </c>
      <c r="I352" s="8" t="n">
        <v>1852.4</v>
      </c>
      <c r="J352" s="8" t="n">
        <v>1976.7</v>
      </c>
      <c r="K352" s="8" t="n">
        <v>665.3</v>
      </c>
      <c r="L352" s="11" t="n">
        <v>91.6592</v>
      </c>
      <c r="M352" s="11" t="n">
        <v>81.068</v>
      </c>
      <c r="N352" s="11" t="n">
        <v>105.1206</v>
      </c>
      <c r="O352" s="11" t="n">
        <v>33.8316</v>
      </c>
      <c r="P352" s="11" t="n">
        <v>76.3425</v>
      </c>
      <c r="Q352" s="11" t="n">
        <v>87.9011</v>
      </c>
      <c r="R352" s="11" t="n">
        <v>101.1669</v>
      </c>
      <c r="S352" s="22" t="n">
        <v>1243.6</v>
      </c>
      <c r="U352" s="21" t="n">
        <v>77.9472</v>
      </c>
    </row>
    <row r="353" customFormat="false" ht="15" hidden="false" customHeight="true" outlineLevel="0" collapsed="false">
      <c r="A353" s="7" t="n">
        <v>36982</v>
      </c>
      <c r="B353" s="8" t="n">
        <v>16802</v>
      </c>
      <c r="C353" s="8" t="n">
        <v>1558.1</v>
      </c>
      <c r="D353" s="8" t="n">
        <v>438.6</v>
      </c>
      <c r="E353" s="8" t="n">
        <v>785</v>
      </c>
      <c r="F353" s="8" t="n">
        <v>967.5</v>
      </c>
      <c r="G353" s="8" t="n">
        <v>1719</v>
      </c>
      <c r="H353" s="8" t="n">
        <v>1410.5</v>
      </c>
      <c r="I353" s="8" t="n">
        <v>1823.1</v>
      </c>
      <c r="J353" s="8" t="n">
        <v>1966.7</v>
      </c>
      <c r="K353" s="8" t="n">
        <v>657.9</v>
      </c>
      <c r="L353" s="11" t="n">
        <v>91.2613</v>
      </c>
      <c r="M353" s="11" t="n">
        <v>80.3719</v>
      </c>
      <c r="N353" s="11" t="n">
        <v>105.2507</v>
      </c>
      <c r="O353" s="11" t="n">
        <v>33.4762</v>
      </c>
      <c r="P353" s="11" t="n">
        <v>76.2781</v>
      </c>
      <c r="Q353" s="11" t="n">
        <v>88.1665</v>
      </c>
      <c r="R353" s="11" t="n">
        <v>100.2601</v>
      </c>
      <c r="S353" s="22" t="n">
        <v>1235.4</v>
      </c>
      <c r="U353" s="21" t="n">
        <v>78.1539</v>
      </c>
    </row>
    <row r="354" customFormat="false" ht="15" hidden="false" customHeight="true" outlineLevel="0" collapsed="false">
      <c r="A354" s="7" t="n">
        <v>37012</v>
      </c>
      <c r="B354" s="8" t="n">
        <v>16660</v>
      </c>
      <c r="C354" s="8" t="n">
        <v>1557.3</v>
      </c>
      <c r="D354" s="8" t="n">
        <v>429.5</v>
      </c>
      <c r="E354" s="8" t="n">
        <v>778.4</v>
      </c>
      <c r="F354" s="8" t="n">
        <v>963.6</v>
      </c>
      <c r="G354" s="8" t="n">
        <v>1700.5</v>
      </c>
      <c r="H354" s="8" t="n">
        <v>1394.6</v>
      </c>
      <c r="I354" s="8" t="n">
        <v>1795.5</v>
      </c>
      <c r="J354" s="8" t="n">
        <v>1953</v>
      </c>
      <c r="K354" s="8" t="n">
        <v>653</v>
      </c>
      <c r="L354" s="11" t="n">
        <v>90.7213</v>
      </c>
      <c r="M354" s="11" t="n">
        <v>79.9285</v>
      </c>
      <c r="N354" s="11" t="n">
        <v>104.5813</v>
      </c>
      <c r="O354" s="11" t="n">
        <v>33.126</v>
      </c>
      <c r="P354" s="11" t="n">
        <v>77.8459</v>
      </c>
      <c r="Q354" s="11" t="n">
        <v>88.4886</v>
      </c>
      <c r="R354" s="11" t="n">
        <v>99.8301</v>
      </c>
      <c r="S354" s="22" t="n">
        <v>1223.1</v>
      </c>
      <c r="U354" s="21" t="n">
        <v>80.2239</v>
      </c>
    </row>
    <row r="355" customFormat="false" ht="15" hidden="false" customHeight="true" outlineLevel="0" collapsed="false">
      <c r="A355" s="7" t="n">
        <v>37043</v>
      </c>
      <c r="B355" s="8" t="n">
        <v>16513</v>
      </c>
      <c r="C355" s="8" t="n">
        <v>1557.8</v>
      </c>
      <c r="D355" s="8" t="n">
        <v>420.4</v>
      </c>
      <c r="E355" s="8" t="n">
        <v>769.1</v>
      </c>
      <c r="F355" s="8" t="n">
        <v>959.4</v>
      </c>
      <c r="G355" s="8" t="n">
        <v>1684.1</v>
      </c>
      <c r="H355" s="8" t="n">
        <v>1378.1</v>
      </c>
      <c r="I355" s="8" t="n">
        <v>1761.7</v>
      </c>
      <c r="J355" s="8" t="n">
        <v>1941.5</v>
      </c>
      <c r="K355" s="8" t="n">
        <v>645.1</v>
      </c>
      <c r="L355" s="11" t="n">
        <v>90.168</v>
      </c>
      <c r="M355" s="11" t="n">
        <v>79.2265</v>
      </c>
      <c r="N355" s="11" t="n">
        <v>104.3043</v>
      </c>
      <c r="O355" s="11" t="n">
        <v>32.693</v>
      </c>
      <c r="P355" s="11" t="n">
        <v>77.0895</v>
      </c>
      <c r="Q355" s="11" t="n">
        <v>88.5574</v>
      </c>
      <c r="R355" s="11" t="n">
        <v>98.5718</v>
      </c>
      <c r="S355" s="22" t="n">
        <v>1211</v>
      </c>
      <c r="U355" s="21" t="n">
        <v>78.7619</v>
      </c>
    </row>
    <row r="356" customFormat="false" ht="15" hidden="false" customHeight="true" outlineLevel="0" collapsed="false">
      <c r="A356" s="7" t="n">
        <v>37073</v>
      </c>
      <c r="B356" s="8" t="n">
        <v>16381</v>
      </c>
      <c r="C356" s="8" t="n">
        <v>1551</v>
      </c>
      <c r="D356" s="8" t="n">
        <v>415.7</v>
      </c>
      <c r="E356" s="8" t="n">
        <v>764.2</v>
      </c>
      <c r="F356" s="8" t="n">
        <v>957.2</v>
      </c>
      <c r="G356" s="8" t="n">
        <v>1670.4</v>
      </c>
      <c r="H356" s="8" t="n">
        <v>1362.8</v>
      </c>
      <c r="I356" s="8" t="n">
        <v>1729.8</v>
      </c>
      <c r="J356" s="8" t="n">
        <v>1937.1</v>
      </c>
      <c r="K356" s="8" t="n">
        <v>636.5</v>
      </c>
      <c r="L356" s="11" t="n">
        <v>89.6173</v>
      </c>
      <c r="M356" s="11" t="n">
        <v>78.6318</v>
      </c>
      <c r="N356" s="11" t="n">
        <v>103.8556</v>
      </c>
      <c r="O356" s="11" t="n">
        <v>31.8058</v>
      </c>
      <c r="P356" s="11" t="n">
        <v>77.7175</v>
      </c>
      <c r="Q356" s="11" t="n">
        <v>87.652</v>
      </c>
      <c r="R356" s="11" t="n">
        <v>99.3817</v>
      </c>
      <c r="S356" s="22" t="n">
        <v>1210.2</v>
      </c>
      <c r="U356" s="21" t="n">
        <v>79.3589</v>
      </c>
    </row>
    <row r="357" customFormat="false" ht="15" hidden="false" customHeight="true" outlineLevel="0" collapsed="false">
      <c r="A357" s="7" t="n">
        <v>37104</v>
      </c>
      <c r="B357" s="8" t="n">
        <v>16233</v>
      </c>
      <c r="C357" s="8" t="n">
        <v>1544</v>
      </c>
      <c r="D357" s="8" t="n">
        <v>399.2</v>
      </c>
      <c r="E357" s="8" t="n">
        <v>759.8</v>
      </c>
      <c r="F357" s="8" t="n">
        <v>954</v>
      </c>
      <c r="G357" s="8" t="n">
        <v>1654</v>
      </c>
      <c r="H357" s="8" t="n">
        <v>1348.6</v>
      </c>
      <c r="I357" s="8" t="n">
        <v>1703.1</v>
      </c>
      <c r="J357" s="8" t="n">
        <v>1930.6</v>
      </c>
      <c r="K357" s="8" t="n">
        <v>633.3</v>
      </c>
      <c r="L357" s="11" t="n">
        <v>89.297</v>
      </c>
      <c r="M357" s="11" t="n">
        <v>77.9712</v>
      </c>
      <c r="N357" s="11" t="n">
        <v>104.1129</v>
      </c>
      <c r="O357" s="11" t="n">
        <v>31.5606</v>
      </c>
      <c r="P357" s="11" t="n">
        <v>77.3113</v>
      </c>
      <c r="Q357" s="11" t="n">
        <v>87.3418</v>
      </c>
      <c r="R357" s="11" t="n">
        <v>100.8755</v>
      </c>
      <c r="S357" s="22" t="n">
        <v>1204.8</v>
      </c>
      <c r="U357" s="21" t="n">
        <v>78.8798</v>
      </c>
    </row>
    <row r="358" customFormat="false" ht="15" hidden="false" customHeight="true" outlineLevel="0" collapsed="false">
      <c r="A358" s="7" t="n">
        <v>37135</v>
      </c>
      <c r="B358" s="8" t="n">
        <v>16116</v>
      </c>
      <c r="C358" s="8" t="n">
        <v>1542.9</v>
      </c>
      <c r="D358" s="8" t="n">
        <v>392.1</v>
      </c>
      <c r="E358" s="8" t="n">
        <v>753.4</v>
      </c>
      <c r="F358" s="8" t="n">
        <v>950.6</v>
      </c>
      <c r="G358" s="8" t="n">
        <v>1638</v>
      </c>
      <c r="H358" s="8" t="n">
        <v>1333.3</v>
      </c>
      <c r="I358" s="8" t="n">
        <v>1678.4</v>
      </c>
      <c r="J358" s="8" t="n">
        <v>1927.5</v>
      </c>
      <c r="K358" s="8" t="n">
        <v>629.2</v>
      </c>
      <c r="L358" s="11" t="n">
        <v>88.9392</v>
      </c>
      <c r="M358" s="11" t="n">
        <v>77.2641</v>
      </c>
      <c r="N358" s="11" t="n">
        <v>104.3509</v>
      </c>
      <c r="O358" s="11" t="n">
        <v>31.3102</v>
      </c>
      <c r="P358" s="11" t="n">
        <v>76.2644</v>
      </c>
      <c r="Q358" s="11" t="n">
        <v>87.759</v>
      </c>
      <c r="R358" s="11" t="n">
        <v>101.6626</v>
      </c>
      <c r="S358" s="22" t="n">
        <v>1201.6</v>
      </c>
      <c r="U358" s="21" t="n">
        <v>76.4801</v>
      </c>
    </row>
    <row r="359" customFormat="false" ht="15" hidden="false" customHeight="true" outlineLevel="0" collapsed="false">
      <c r="A359" s="7" t="n">
        <v>37165</v>
      </c>
      <c r="B359" s="8" t="n">
        <v>15973</v>
      </c>
      <c r="C359" s="8" t="n">
        <v>1543.7</v>
      </c>
      <c r="D359" s="8" t="n">
        <v>385.2</v>
      </c>
      <c r="E359" s="8" t="n">
        <v>748</v>
      </c>
      <c r="F359" s="8" t="n">
        <v>947.4</v>
      </c>
      <c r="G359" s="8" t="n">
        <v>1620.4</v>
      </c>
      <c r="H359" s="8" t="n">
        <v>1317.1</v>
      </c>
      <c r="I359" s="8" t="n">
        <v>1658</v>
      </c>
      <c r="J359" s="8" t="n">
        <v>1898.4</v>
      </c>
      <c r="K359" s="8" t="n">
        <v>623.3</v>
      </c>
      <c r="L359" s="11" t="n">
        <v>88.558</v>
      </c>
      <c r="M359" s="11" t="n">
        <v>76.4049</v>
      </c>
      <c r="N359" s="11" t="n">
        <v>104.7808</v>
      </c>
      <c r="O359" s="11" t="n">
        <v>31.2118</v>
      </c>
      <c r="P359" s="11" t="n">
        <v>75.4213</v>
      </c>
      <c r="Q359" s="11" t="n">
        <v>88.755</v>
      </c>
      <c r="R359" s="11" t="n">
        <v>103.3109</v>
      </c>
      <c r="S359" s="22" t="n">
        <v>1175.4</v>
      </c>
      <c r="U359" s="21" t="n">
        <v>74.9632</v>
      </c>
    </row>
    <row r="360" customFormat="false" ht="15" hidden="false" customHeight="true" outlineLevel="0" collapsed="false">
      <c r="A360" s="7" t="n">
        <v>37196</v>
      </c>
      <c r="B360" s="8" t="n">
        <v>15825</v>
      </c>
      <c r="C360" s="8" t="n">
        <v>1542.6</v>
      </c>
      <c r="D360" s="8" t="n">
        <v>376</v>
      </c>
      <c r="E360" s="8" t="n">
        <v>739.7</v>
      </c>
      <c r="F360" s="8" t="n">
        <v>945.5</v>
      </c>
      <c r="G360" s="8" t="n">
        <v>1603.2</v>
      </c>
      <c r="H360" s="8" t="n">
        <v>1297.3</v>
      </c>
      <c r="I360" s="8" t="n">
        <v>1632.7</v>
      </c>
      <c r="J360" s="8" t="n">
        <v>1888.2</v>
      </c>
      <c r="K360" s="8" t="n">
        <v>618.4</v>
      </c>
      <c r="L360" s="11" t="n">
        <v>88.2521</v>
      </c>
      <c r="M360" s="11" t="n">
        <v>76.2299</v>
      </c>
      <c r="N360" s="11" t="n">
        <v>104.276</v>
      </c>
      <c r="O360" s="11" t="n">
        <v>30.8505</v>
      </c>
      <c r="P360" s="11" t="n">
        <v>76.8151</v>
      </c>
      <c r="Q360" s="11" t="n">
        <v>89.1284</v>
      </c>
      <c r="R360" s="11" t="n">
        <v>103.3751</v>
      </c>
      <c r="S360" s="22" t="n">
        <v>1172.9</v>
      </c>
      <c r="U360" s="21" t="n">
        <v>78.0923</v>
      </c>
    </row>
    <row r="361" customFormat="false" ht="15" hidden="false" customHeight="true" outlineLevel="0" collapsed="false">
      <c r="A361" s="7" t="n">
        <v>37226</v>
      </c>
      <c r="B361" s="8" t="n">
        <v>15712</v>
      </c>
      <c r="C361" s="8" t="n">
        <v>1538.8</v>
      </c>
      <c r="D361" s="8" t="n">
        <v>371.3</v>
      </c>
      <c r="E361" s="8" t="n">
        <v>736.5</v>
      </c>
      <c r="F361" s="8" t="n">
        <v>940.3</v>
      </c>
      <c r="G361" s="8" t="n">
        <v>1589</v>
      </c>
      <c r="H361" s="8" t="n">
        <v>1283.5</v>
      </c>
      <c r="I361" s="8" t="n">
        <v>1612.7</v>
      </c>
      <c r="J361" s="8" t="n">
        <v>1876.8</v>
      </c>
      <c r="K361" s="8" t="n">
        <v>615.2</v>
      </c>
      <c r="L361" s="11" t="n">
        <v>88.4161</v>
      </c>
      <c r="M361" s="11" t="n">
        <v>76.5182</v>
      </c>
      <c r="N361" s="11" t="n">
        <v>104.2297</v>
      </c>
      <c r="O361" s="11" t="n">
        <v>31.3921</v>
      </c>
      <c r="P361" s="11" t="n">
        <v>78.1051</v>
      </c>
      <c r="Q361" s="11" t="n">
        <v>90.0645</v>
      </c>
      <c r="R361" s="11" t="n">
        <v>103.3763</v>
      </c>
      <c r="S361" s="22" t="n">
        <v>1169.5</v>
      </c>
      <c r="U361" s="21" t="n">
        <v>81.0081</v>
      </c>
    </row>
    <row r="362" customFormat="false" ht="15" hidden="false" customHeight="true" outlineLevel="0" collapsed="false">
      <c r="A362" s="7" t="n">
        <v>37257</v>
      </c>
      <c r="B362" s="8" t="n">
        <v>15588</v>
      </c>
      <c r="C362" s="8" t="n">
        <v>1539.5</v>
      </c>
      <c r="D362" s="8" t="n">
        <v>365.6</v>
      </c>
      <c r="E362" s="8" t="n">
        <v>732.2</v>
      </c>
      <c r="F362" s="8" t="n">
        <v>936.7</v>
      </c>
      <c r="G362" s="8" t="n">
        <v>1576.3</v>
      </c>
      <c r="H362" s="8" t="n">
        <v>1271.3</v>
      </c>
      <c r="I362" s="8" t="n">
        <v>1588.8</v>
      </c>
      <c r="J362" s="8" t="n">
        <v>1840.1</v>
      </c>
      <c r="K362" s="8" t="n">
        <v>612.1</v>
      </c>
      <c r="L362" s="11" t="n">
        <v>89.0258</v>
      </c>
      <c r="M362" s="11" t="n">
        <v>76.8506</v>
      </c>
      <c r="N362" s="11" t="n">
        <v>105.2773</v>
      </c>
      <c r="O362" s="11" t="n">
        <v>31.0379</v>
      </c>
      <c r="P362" s="11" t="n">
        <v>77.756</v>
      </c>
      <c r="Q362" s="11" t="n">
        <v>90.1019</v>
      </c>
      <c r="R362" s="11" t="n">
        <v>106.4231</v>
      </c>
      <c r="S362" s="22" t="n">
        <v>1140.1</v>
      </c>
      <c r="U362" s="21" t="n">
        <v>80.3948</v>
      </c>
    </row>
    <row r="363" customFormat="false" ht="15" hidden="false" customHeight="true" outlineLevel="0" collapsed="false">
      <c r="A363" s="7" t="n">
        <v>37288</v>
      </c>
      <c r="B363" s="8" t="n">
        <v>15518</v>
      </c>
      <c r="C363" s="8" t="n">
        <v>1536.9</v>
      </c>
      <c r="D363" s="8" t="n">
        <v>361.3</v>
      </c>
      <c r="E363" s="8" t="n">
        <v>726.4</v>
      </c>
      <c r="F363" s="8" t="n">
        <v>936.4</v>
      </c>
      <c r="G363" s="8" t="n">
        <v>1569.1</v>
      </c>
      <c r="H363" s="8" t="n">
        <v>1260.4</v>
      </c>
      <c r="I363" s="8" t="n">
        <v>1571.2</v>
      </c>
      <c r="J363" s="8" t="n">
        <v>1849.6</v>
      </c>
      <c r="K363" s="8" t="n">
        <v>612.2</v>
      </c>
      <c r="L363" s="11" t="n">
        <v>89.0692</v>
      </c>
      <c r="M363" s="11" t="n">
        <v>77.1355</v>
      </c>
      <c r="N363" s="11" t="n">
        <v>104.9168</v>
      </c>
      <c r="O363" s="11" t="n">
        <v>31.4724</v>
      </c>
      <c r="P363" s="11" t="n">
        <v>77.6698</v>
      </c>
      <c r="Q363" s="11" t="n">
        <v>89.8357</v>
      </c>
      <c r="R363" s="11" t="n">
        <v>104.9415</v>
      </c>
      <c r="S363" s="22" t="n">
        <v>1155.6</v>
      </c>
      <c r="U363" s="21" t="n">
        <v>81.0024</v>
      </c>
    </row>
    <row r="364" customFormat="false" ht="15" hidden="false" customHeight="true" outlineLevel="0" collapsed="false">
      <c r="A364" s="7" t="n">
        <v>37316</v>
      </c>
      <c r="B364" s="8" t="n">
        <v>15443</v>
      </c>
      <c r="C364" s="8" t="n">
        <v>1536.3</v>
      </c>
      <c r="D364" s="8" t="n">
        <v>357</v>
      </c>
      <c r="E364" s="8" t="n">
        <v>719.9</v>
      </c>
      <c r="F364" s="8" t="n">
        <v>932.4</v>
      </c>
      <c r="G364" s="8" t="n">
        <v>1560.1</v>
      </c>
      <c r="H364" s="8" t="n">
        <v>1253.1</v>
      </c>
      <c r="I364" s="8" t="n">
        <v>1554.5</v>
      </c>
      <c r="J364" s="8" t="n">
        <v>1841</v>
      </c>
      <c r="K364" s="8" t="n">
        <v>611.5</v>
      </c>
      <c r="L364" s="11" t="n">
        <v>89.7358</v>
      </c>
      <c r="M364" s="11" t="n">
        <v>77.7949</v>
      </c>
      <c r="N364" s="11" t="n">
        <v>105.566</v>
      </c>
      <c r="O364" s="11" t="n">
        <v>31.5477</v>
      </c>
      <c r="P364" s="11" t="n">
        <v>78.0274</v>
      </c>
      <c r="Q364" s="11" t="n">
        <v>90.5323</v>
      </c>
      <c r="R364" s="11" t="n">
        <v>105.2526</v>
      </c>
      <c r="S364" s="22" t="n">
        <v>1155.8</v>
      </c>
      <c r="U364" s="21" t="n">
        <v>81.8572</v>
      </c>
    </row>
    <row r="365" customFormat="false" ht="15" hidden="false" customHeight="true" outlineLevel="0" collapsed="false">
      <c r="A365" s="7" t="n">
        <v>37347</v>
      </c>
      <c r="B365" s="8" t="n">
        <v>15392</v>
      </c>
      <c r="C365" s="8" t="n">
        <v>1533</v>
      </c>
      <c r="D365" s="8" t="n">
        <v>353.3</v>
      </c>
      <c r="E365" s="8" t="n">
        <v>715.2</v>
      </c>
      <c r="F365" s="8" t="n">
        <v>929.9</v>
      </c>
      <c r="G365" s="8" t="n">
        <v>1557.1</v>
      </c>
      <c r="H365" s="8" t="n">
        <v>1246.9</v>
      </c>
      <c r="I365" s="8" t="n">
        <v>1544.5</v>
      </c>
      <c r="J365" s="8" t="n">
        <v>1835.4</v>
      </c>
      <c r="K365" s="8" t="n">
        <v>612.4</v>
      </c>
      <c r="L365" s="11" t="n">
        <v>90.044</v>
      </c>
      <c r="M365" s="11" t="n">
        <v>78.4117</v>
      </c>
      <c r="N365" s="11" t="n">
        <v>105.341</v>
      </c>
      <c r="O365" s="11" t="n">
        <v>31.6631</v>
      </c>
      <c r="P365" s="11" t="n">
        <v>79.1746</v>
      </c>
      <c r="Q365" s="11" t="n">
        <v>90.6352</v>
      </c>
      <c r="R365" s="11" t="n">
        <v>104.8652</v>
      </c>
      <c r="S365" s="22" t="n">
        <v>1154</v>
      </c>
      <c r="U365" s="21" t="n">
        <v>84.24</v>
      </c>
    </row>
    <row r="366" customFormat="false" ht="15" hidden="false" customHeight="true" outlineLevel="0" collapsed="false">
      <c r="A366" s="7" t="n">
        <v>37377</v>
      </c>
      <c r="B366" s="8" t="n">
        <v>15338</v>
      </c>
      <c r="C366" s="8" t="n">
        <v>1526.4</v>
      </c>
      <c r="D366" s="8" t="n">
        <v>352.3</v>
      </c>
      <c r="E366" s="8" t="n">
        <v>710.3</v>
      </c>
      <c r="F366" s="8" t="n">
        <v>927.9</v>
      </c>
      <c r="G366" s="8" t="n">
        <v>1555.3</v>
      </c>
      <c r="H366" s="8" t="n">
        <v>1240.8</v>
      </c>
      <c r="I366" s="8" t="n">
        <v>1530.5</v>
      </c>
      <c r="J366" s="8" t="n">
        <v>1837.2</v>
      </c>
      <c r="K366" s="8" t="n">
        <v>609.3</v>
      </c>
      <c r="L366" s="11" t="n">
        <v>90.5176</v>
      </c>
      <c r="M366" s="11" t="n">
        <v>78.6977</v>
      </c>
      <c r="N366" s="11" t="n">
        <v>106.1086</v>
      </c>
      <c r="O366" s="11" t="n">
        <v>31.6851</v>
      </c>
      <c r="P366" s="11" t="n">
        <v>79.0959</v>
      </c>
      <c r="Q366" s="11" t="n">
        <v>90.4735</v>
      </c>
      <c r="R366" s="11" t="n">
        <v>107.186</v>
      </c>
      <c r="S366" s="22" t="n">
        <v>1154.8</v>
      </c>
      <c r="U366" s="21" t="n">
        <v>84.5176</v>
      </c>
    </row>
    <row r="367" customFormat="false" ht="15" hidden="false" customHeight="true" outlineLevel="0" collapsed="false">
      <c r="A367" s="7" t="n">
        <v>37408</v>
      </c>
      <c r="B367" s="8" t="n">
        <v>15297</v>
      </c>
      <c r="C367" s="8" t="n">
        <v>1526.8</v>
      </c>
      <c r="D367" s="8" t="n">
        <v>353.2</v>
      </c>
      <c r="E367" s="8" t="n">
        <v>707.2</v>
      </c>
      <c r="F367" s="8" t="n">
        <v>927.8</v>
      </c>
      <c r="G367" s="8" t="n">
        <v>1553.2</v>
      </c>
      <c r="H367" s="8" t="n">
        <v>1234.5</v>
      </c>
      <c r="I367" s="8" t="n">
        <v>1515.5</v>
      </c>
      <c r="J367" s="8" t="n">
        <v>1835.7</v>
      </c>
      <c r="K367" s="8" t="n">
        <v>610.1</v>
      </c>
      <c r="L367" s="11" t="n">
        <v>91.4436</v>
      </c>
      <c r="M367" s="11" t="n">
        <v>79.5321</v>
      </c>
      <c r="N367" s="11" t="n">
        <v>107.144</v>
      </c>
      <c r="O367" s="11" t="n">
        <v>32.0298</v>
      </c>
      <c r="P367" s="11" t="n">
        <v>79.9247</v>
      </c>
      <c r="Q367" s="11" t="n">
        <v>90.7629</v>
      </c>
      <c r="R367" s="11" t="n">
        <v>109.3202</v>
      </c>
      <c r="S367" s="22" t="n">
        <v>1156.3</v>
      </c>
      <c r="U367" s="21" t="n">
        <v>85.9879</v>
      </c>
    </row>
    <row r="368" customFormat="false" ht="15" hidden="false" customHeight="true" outlineLevel="0" collapsed="false">
      <c r="A368" s="7" t="n">
        <v>37438</v>
      </c>
      <c r="B368" s="8" t="n">
        <v>15256</v>
      </c>
      <c r="C368" s="8" t="n">
        <v>1518.3</v>
      </c>
      <c r="D368" s="8" t="n">
        <v>351.4</v>
      </c>
      <c r="E368" s="8" t="n">
        <v>704.2</v>
      </c>
      <c r="F368" s="8" t="n">
        <v>925</v>
      </c>
      <c r="G368" s="8" t="n">
        <v>1549.7</v>
      </c>
      <c r="H368" s="8" t="n">
        <v>1229.9</v>
      </c>
      <c r="I368" s="8" t="n">
        <v>1501.4</v>
      </c>
      <c r="J368" s="8" t="n">
        <v>1836.2</v>
      </c>
      <c r="K368" s="8" t="n">
        <v>607.3</v>
      </c>
      <c r="L368" s="11" t="n">
        <v>91.3272</v>
      </c>
      <c r="M368" s="11" t="n">
        <v>79.6554</v>
      </c>
      <c r="N368" s="11" t="n">
        <v>106.6256</v>
      </c>
      <c r="O368" s="11" t="n">
        <v>32.0249</v>
      </c>
      <c r="P368" s="11" t="n">
        <v>81.2259</v>
      </c>
      <c r="Q368" s="11" t="n">
        <v>89.7648</v>
      </c>
      <c r="R368" s="11" t="n">
        <v>108.9728</v>
      </c>
      <c r="S368" s="22" t="n">
        <v>1162.1</v>
      </c>
      <c r="U368" s="21" t="n">
        <v>88.3553</v>
      </c>
    </row>
    <row r="369" customFormat="false" ht="15" hidden="false" customHeight="true" outlineLevel="0" collapsed="false">
      <c r="A369" s="7" t="n">
        <v>37469</v>
      </c>
      <c r="B369" s="8" t="n">
        <v>15171</v>
      </c>
      <c r="C369" s="8" t="n">
        <v>1509.2</v>
      </c>
      <c r="D369" s="8" t="n">
        <v>347.4</v>
      </c>
      <c r="E369" s="8" t="n">
        <v>698.9</v>
      </c>
      <c r="F369" s="8" t="n">
        <v>923.1</v>
      </c>
      <c r="G369" s="8" t="n">
        <v>1543.3</v>
      </c>
      <c r="H369" s="8" t="n">
        <v>1221.1</v>
      </c>
      <c r="I369" s="8" t="n">
        <v>1482.2</v>
      </c>
      <c r="J369" s="8" t="n">
        <v>1828.2</v>
      </c>
      <c r="K369" s="8" t="n">
        <v>605</v>
      </c>
      <c r="L369" s="11" t="n">
        <v>91.4182</v>
      </c>
      <c r="M369" s="11" t="n">
        <v>79.8996</v>
      </c>
      <c r="N369" s="11" t="n">
        <v>106.4514</v>
      </c>
      <c r="O369" s="11" t="n">
        <v>32.4051</v>
      </c>
      <c r="P369" s="11" t="n">
        <v>80.4214</v>
      </c>
      <c r="Q369" s="11" t="n">
        <v>89.9699</v>
      </c>
      <c r="R369" s="11" t="n">
        <v>107.657</v>
      </c>
      <c r="S369" s="22" t="n">
        <v>1151.4</v>
      </c>
      <c r="U369" s="21" t="n">
        <v>87.0521</v>
      </c>
    </row>
    <row r="370" customFormat="false" ht="15" hidden="false" customHeight="true" outlineLevel="0" collapsed="false">
      <c r="A370" s="7" t="n">
        <v>37500</v>
      </c>
      <c r="B370" s="8" t="n">
        <v>15119</v>
      </c>
      <c r="C370" s="8" t="n">
        <v>1513.6</v>
      </c>
      <c r="D370" s="8" t="n">
        <v>345.6</v>
      </c>
      <c r="E370" s="8" t="n">
        <v>696.4</v>
      </c>
      <c r="F370" s="8" t="n">
        <v>925.7</v>
      </c>
      <c r="G370" s="8" t="n">
        <v>1540.5</v>
      </c>
      <c r="H370" s="8" t="n">
        <v>1214</v>
      </c>
      <c r="I370" s="8" t="n">
        <v>1468.6</v>
      </c>
      <c r="J370" s="8" t="n">
        <v>1822.4</v>
      </c>
      <c r="K370" s="8" t="n">
        <v>600</v>
      </c>
      <c r="L370" s="11" t="n">
        <v>91.4934</v>
      </c>
      <c r="M370" s="11" t="n">
        <v>79.9517</v>
      </c>
      <c r="N370" s="11" t="n">
        <v>106.5586</v>
      </c>
      <c r="O370" s="11" t="n">
        <v>32.4127</v>
      </c>
      <c r="P370" s="11" t="n">
        <v>80.1719</v>
      </c>
      <c r="Q370" s="11" t="n">
        <v>89.9602</v>
      </c>
      <c r="R370" s="11" t="n">
        <v>107.8198</v>
      </c>
      <c r="S370" s="22" t="n">
        <v>1149.8</v>
      </c>
      <c r="U370" s="21" t="n">
        <v>86.6796</v>
      </c>
    </row>
    <row r="371" customFormat="false" ht="15" hidden="false" customHeight="true" outlineLevel="0" collapsed="false">
      <c r="A371" s="7" t="n">
        <v>37530</v>
      </c>
      <c r="B371" s="8" t="n">
        <v>15059</v>
      </c>
      <c r="C371" s="8" t="n">
        <v>1518</v>
      </c>
      <c r="D371" s="8" t="n">
        <v>341</v>
      </c>
      <c r="E371" s="8" t="n">
        <v>695.8</v>
      </c>
      <c r="F371" s="8" t="n">
        <v>921.7</v>
      </c>
      <c r="G371" s="8" t="n">
        <v>1534.7</v>
      </c>
      <c r="H371" s="8" t="n">
        <v>1207.7</v>
      </c>
      <c r="I371" s="8" t="n">
        <v>1458.5</v>
      </c>
      <c r="J371" s="8" t="n">
        <v>1817.7</v>
      </c>
      <c r="K371" s="8" t="n">
        <v>596.6</v>
      </c>
      <c r="L371" s="11" t="n">
        <v>91.2516</v>
      </c>
      <c r="M371" s="11" t="n">
        <v>79.8282</v>
      </c>
      <c r="N371" s="11" t="n">
        <v>106.1265</v>
      </c>
      <c r="O371" s="11" t="n">
        <v>32.3825</v>
      </c>
      <c r="P371" s="11" t="n">
        <v>79.6738</v>
      </c>
      <c r="Q371" s="11" t="n">
        <v>90.9399</v>
      </c>
      <c r="R371" s="11" t="n">
        <v>107.0838</v>
      </c>
      <c r="S371" s="22" t="n">
        <v>1147.9</v>
      </c>
      <c r="U371" s="21" t="n">
        <v>85.9653</v>
      </c>
    </row>
    <row r="372" customFormat="false" ht="15" hidden="false" customHeight="true" outlineLevel="0" collapsed="false">
      <c r="A372" s="7" t="n">
        <v>37561</v>
      </c>
      <c r="B372" s="8" t="n">
        <v>14992</v>
      </c>
      <c r="C372" s="8" t="n">
        <v>1521.2</v>
      </c>
      <c r="D372" s="8" t="n">
        <v>338</v>
      </c>
      <c r="E372" s="8" t="n">
        <v>689.9</v>
      </c>
      <c r="F372" s="8" t="n">
        <v>920.7</v>
      </c>
      <c r="G372" s="8" t="n">
        <v>1525.7</v>
      </c>
      <c r="H372" s="8" t="n">
        <v>1202.1</v>
      </c>
      <c r="I372" s="8" t="n">
        <v>1442.3</v>
      </c>
      <c r="J372" s="8" t="n">
        <v>1810.6</v>
      </c>
      <c r="K372" s="8" t="n">
        <v>593.9</v>
      </c>
      <c r="L372" s="11" t="n">
        <v>91.7517</v>
      </c>
      <c r="M372" s="11" t="n">
        <v>80.5282</v>
      </c>
      <c r="N372" s="11" t="n">
        <v>106.2695</v>
      </c>
      <c r="O372" s="11" t="n">
        <v>32.6835</v>
      </c>
      <c r="P372" s="11" t="n">
        <v>81.6171</v>
      </c>
      <c r="Q372" s="11" t="n">
        <v>91.089</v>
      </c>
      <c r="R372" s="11" t="n">
        <v>107.8393</v>
      </c>
      <c r="S372" s="22" t="n">
        <v>1145.5</v>
      </c>
      <c r="U372" s="21" t="n">
        <v>89.6144</v>
      </c>
    </row>
    <row r="373" customFormat="false" ht="15" hidden="false" customHeight="true" outlineLevel="0" collapsed="false">
      <c r="A373" s="7" t="n">
        <v>37591</v>
      </c>
      <c r="B373" s="8" t="n">
        <v>14911</v>
      </c>
      <c r="C373" s="8" t="n">
        <v>1520</v>
      </c>
      <c r="D373" s="8" t="n">
        <v>333.1</v>
      </c>
      <c r="E373" s="8" t="n">
        <v>683</v>
      </c>
      <c r="F373" s="8" t="n">
        <v>921.5</v>
      </c>
      <c r="G373" s="8" t="n">
        <v>1517.8</v>
      </c>
      <c r="H373" s="8" t="n">
        <v>1197</v>
      </c>
      <c r="I373" s="8" t="n">
        <v>1430.4</v>
      </c>
      <c r="J373" s="8" t="n">
        <v>1807.4</v>
      </c>
      <c r="K373" s="8" t="n">
        <v>588.4</v>
      </c>
      <c r="L373" s="11" t="n">
        <v>91.1153</v>
      </c>
      <c r="M373" s="11" t="n">
        <v>79.7253</v>
      </c>
      <c r="N373" s="11" t="n">
        <v>105.9295</v>
      </c>
      <c r="O373" s="11" t="n">
        <v>32.9224</v>
      </c>
      <c r="P373" s="11" t="n">
        <v>79.5639</v>
      </c>
      <c r="Q373" s="11" t="n">
        <v>91.2137</v>
      </c>
      <c r="R373" s="11" t="n">
        <v>107.3635</v>
      </c>
      <c r="S373" s="22" t="n">
        <v>1141.7</v>
      </c>
      <c r="U373" s="21" t="n">
        <v>86.2845</v>
      </c>
    </row>
    <row r="374" customFormat="false" ht="15" hidden="false" customHeight="true" outlineLevel="0" collapsed="false">
      <c r="A374" s="7" t="n">
        <v>37622</v>
      </c>
      <c r="B374" s="8" t="n">
        <v>14867</v>
      </c>
      <c r="C374" s="8" t="n">
        <v>1527.7</v>
      </c>
      <c r="D374" s="8" t="n">
        <v>327</v>
      </c>
      <c r="E374" s="8" t="n">
        <v>685.9</v>
      </c>
      <c r="F374" s="8" t="n">
        <v>923.4</v>
      </c>
      <c r="G374" s="8" t="n">
        <v>1511.3</v>
      </c>
      <c r="H374" s="8" t="n">
        <v>1191</v>
      </c>
      <c r="I374" s="8" t="n">
        <v>1412</v>
      </c>
      <c r="J374" s="8" t="n">
        <v>1805.3</v>
      </c>
      <c r="K374" s="8" t="n">
        <v>586.2</v>
      </c>
      <c r="L374" s="11" t="n">
        <v>91.9301</v>
      </c>
      <c r="M374" s="11" t="n">
        <v>80.6438</v>
      </c>
      <c r="N374" s="11" t="n">
        <v>106.5361</v>
      </c>
      <c r="O374" s="11" t="n">
        <v>33.3059</v>
      </c>
      <c r="P374" s="11" t="n">
        <v>82.3095</v>
      </c>
      <c r="Q374" s="11" t="n">
        <v>90.8165</v>
      </c>
      <c r="R374" s="11" t="n">
        <v>108.8924</v>
      </c>
      <c r="S374" s="22" t="n">
        <v>1145.7</v>
      </c>
      <c r="U374" s="21" t="n">
        <v>90.9838</v>
      </c>
    </row>
    <row r="375" customFormat="false" ht="15" hidden="false" customHeight="true" outlineLevel="0" collapsed="false">
      <c r="A375" s="7" t="n">
        <v>37653</v>
      </c>
      <c r="B375" s="8" t="n">
        <v>14780</v>
      </c>
      <c r="C375" s="8" t="n">
        <v>1522.1</v>
      </c>
      <c r="D375" s="8" t="n">
        <v>321.2</v>
      </c>
      <c r="E375" s="8" t="n">
        <v>685.6</v>
      </c>
      <c r="F375" s="8" t="n">
        <v>919.2</v>
      </c>
      <c r="G375" s="8" t="n">
        <v>1499.2</v>
      </c>
      <c r="H375" s="8" t="n">
        <v>1182.4</v>
      </c>
      <c r="I375" s="8" t="n">
        <v>1398.1</v>
      </c>
      <c r="J375" s="8" t="n">
        <v>1799.1</v>
      </c>
      <c r="K375" s="8" t="n">
        <v>582</v>
      </c>
      <c r="L375" s="11" t="n">
        <v>91.8197</v>
      </c>
      <c r="M375" s="11" t="n">
        <v>80.3307</v>
      </c>
      <c r="N375" s="11" t="n">
        <v>106.7543</v>
      </c>
      <c r="O375" s="11" t="n">
        <v>34.048</v>
      </c>
      <c r="P375" s="11" t="n">
        <v>80.2574</v>
      </c>
      <c r="Q375" s="11" t="n">
        <v>90.9956</v>
      </c>
      <c r="R375" s="11" t="n">
        <v>109.2639</v>
      </c>
      <c r="S375" s="22" t="n">
        <v>1139.8</v>
      </c>
      <c r="U375" s="21" t="n">
        <v>87.7604</v>
      </c>
    </row>
    <row r="376" customFormat="false" ht="15" hidden="false" customHeight="true" outlineLevel="0" collapsed="false">
      <c r="A376" s="7" t="n">
        <v>37681</v>
      </c>
      <c r="B376" s="8" t="n">
        <v>14721</v>
      </c>
      <c r="C376" s="8" t="n">
        <v>1519.7</v>
      </c>
      <c r="D376" s="8" t="n">
        <v>317.9</v>
      </c>
      <c r="E376" s="8" t="n">
        <v>686.4</v>
      </c>
      <c r="F376" s="8" t="n">
        <v>916.1</v>
      </c>
      <c r="G376" s="8" t="n">
        <v>1495.8</v>
      </c>
      <c r="H376" s="8" t="n">
        <v>1173.1</v>
      </c>
      <c r="I376" s="8" t="n">
        <v>1389.4</v>
      </c>
      <c r="J376" s="8" t="n">
        <v>1791.8</v>
      </c>
      <c r="K376" s="8" t="n">
        <v>582.6</v>
      </c>
      <c r="L376" s="11" t="n">
        <v>91.9555</v>
      </c>
      <c r="M376" s="11" t="n">
        <v>80.2025</v>
      </c>
      <c r="N376" s="11" t="n">
        <v>107.3062</v>
      </c>
      <c r="O376" s="11" t="n">
        <v>34.3222</v>
      </c>
      <c r="P376" s="11" t="n">
        <v>80.3318</v>
      </c>
      <c r="Q376" s="11" t="n">
        <v>91.7072</v>
      </c>
      <c r="R376" s="11" t="n">
        <v>108.9444</v>
      </c>
      <c r="S376" s="22" t="n">
        <v>1135.7</v>
      </c>
      <c r="U376" s="21" t="n">
        <v>87.5463</v>
      </c>
    </row>
    <row r="377" customFormat="false" ht="15" hidden="false" customHeight="true" outlineLevel="0" collapsed="false">
      <c r="A377" s="7" t="n">
        <v>37712</v>
      </c>
      <c r="B377" s="8" t="n">
        <v>14608</v>
      </c>
      <c r="C377" s="8" t="n">
        <v>1514.9</v>
      </c>
      <c r="D377" s="8" t="n">
        <v>311.7</v>
      </c>
      <c r="E377" s="8" t="n">
        <v>683.5</v>
      </c>
      <c r="F377" s="8" t="n">
        <v>912.7</v>
      </c>
      <c r="G377" s="8" t="n">
        <v>1487.4</v>
      </c>
      <c r="H377" s="8" t="n">
        <v>1162.5</v>
      </c>
      <c r="I377" s="8" t="n">
        <v>1376.3</v>
      </c>
      <c r="J377" s="8" t="n">
        <v>1768.8</v>
      </c>
      <c r="K377" s="8" t="n">
        <v>573.7</v>
      </c>
      <c r="L377" s="11" t="n">
        <v>91.3398</v>
      </c>
      <c r="M377" s="11" t="n">
        <v>79.6781</v>
      </c>
      <c r="N377" s="11" t="n">
        <v>106.5636</v>
      </c>
      <c r="O377" s="11" t="n">
        <v>34.5923</v>
      </c>
      <c r="P377" s="11" t="n">
        <v>79.7508</v>
      </c>
      <c r="Q377" s="11" t="n">
        <v>91.9116</v>
      </c>
      <c r="R377" s="11" t="n">
        <v>109.0096</v>
      </c>
      <c r="S377" s="22" t="n">
        <v>1115.3</v>
      </c>
      <c r="U377" s="21" t="n">
        <v>86.7884</v>
      </c>
    </row>
    <row r="378" customFormat="false" ht="15" hidden="false" customHeight="true" outlineLevel="0" collapsed="false">
      <c r="A378" s="7" t="n">
        <v>37742</v>
      </c>
      <c r="B378" s="8" t="n">
        <v>14558</v>
      </c>
      <c r="C378" s="8" t="n">
        <v>1514.8</v>
      </c>
      <c r="D378" s="8" t="n">
        <v>309.5</v>
      </c>
      <c r="E378" s="8" t="n">
        <v>683.9</v>
      </c>
      <c r="F378" s="8" t="n">
        <v>910.5</v>
      </c>
      <c r="G378" s="8" t="n">
        <v>1480</v>
      </c>
      <c r="H378" s="8" t="n">
        <v>1154.5</v>
      </c>
      <c r="I378" s="8" t="n">
        <v>1363.5</v>
      </c>
      <c r="J378" s="8" t="n">
        <v>1778.7</v>
      </c>
      <c r="K378" s="8" t="n">
        <v>571.7</v>
      </c>
      <c r="L378" s="11" t="n">
        <v>91.396</v>
      </c>
      <c r="M378" s="11" t="n">
        <v>80.149</v>
      </c>
      <c r="N378" s="11" t="n">
        <v>105.9555</v>
      </c>
      <c r="O378" s="11" t="n">
        <v>35.338</v>
      </c>
      <c r="P378" s="11" t="n">
        <v>79.4337</v>
      </c>
      <c r="Q378" s="11" t="n">
        <v>90.9156</v>
      </c>
      <c r="R378" s="11" t="n">
        <v>107.3046</v>
      </c>
      <c r="S378" s="22" t="n">
        <v>1126.2</v>
      </c>
      <c r="U378" s="21" t="n">
        <v>86.4338</v>
      </c>
    </row>
    <row r="379" customFormat="false" ht="15" hidden="false" customHeight="true" outlineLevel="0" collapsed="false">
      <c r="A379" s="7" t="n">
        <v>37773</v>
      </c>
      <c r="B379" s="8" t="n">
        <v>14493</v>
      </c>
      <c r="C379" s="8" t="n">
        <v>1514.1</v>
      </c>
      <c r="D379" s="8" t="n">
        <v>304.8</v>
      </c>
      <c r="E379" s="8" t="n">
        <v>682.7</v>
      </c>
      <c r="F379" s="8" t="n">
        <v>906.1</v>
      </c>
      <c r="G379" s="8" t="n">
        <v>1473.6</v>
      </c>
      <c r="H379" s="8" t="n">
        <v>1147.6</v>
      </c>
      <c r="I379" s="8" t="n">
        <v>1353.6</v>
      </c>
      <c r="J379" s="8" t="n">
        <v>1775.2</v>
      </c>
      <c r="K379" s="8" t="n">
        <v>571</v>
      </c>
      <c r="L379" s="11" t="n">
        <v>91.8251</v>
      </c>
      <c r="M379" s="11" t="n">
        <v>80.8281</v>
      </c>
      <c r="N379" s="11" t="n">
        <v>105.9734</v>
      </c>
      <c r="O379" s="11" t="n">
        <v>36.0605</v>
      </c>
      <c r="P379" s="11" t="n">
        <v>79.9813</v>
      </c>
      <c r="Q379" s="11" t="n">
        <v>91.4228</v>
      </c>
      <c r="R379" s="11" t="n">
        <v>108.6727</v>
      </c>
      <c r="S379" s="22" t="n">
        <v>1127.7</v>
      </c>
      <c r="U379" s="21" t="n">
        <v>87.511</v>
      </c>
    </row>
    <row r="380" customFormat="false" ht="15" hidden="false" customHeight="true" outlineLevel="0" collapsed="false">
      <c r="A380" s="7" t="n">
        <v>37803</v>
      </c>
      <c r="B380" s="8" t="n">
        <v>14403</v>
      </c>
      <c r="C380" s="8" t="n">
        <v>1514.2</v>
      </c>
      <c r="D380" s="8" t="n">
        <v>295.5</v>
      </c>
      <c r="E380" s="8" t="n">
        <v>681.2</v>
      </c>
      <c r="F380" s="8" t="n">
        <v>905</v>
      </c>
      <c r="G380" s="8" t="n">
        <v>1464</v>
      </c>
      <c r="H380" s="8" t="n">
        <v>1137.7</v>
      </c>
      <c r="I380" s="8" t="n">
        <v>1340.6</v>
      </c>
      <c r="J380" s="8" t="n">
        <v>1765.4</v>
      </c>
      <c r="K380" s="8" t="n">
        <v>569.9</v>
      </c>
      <c r="L380" s="11" t="n">
        <v>92.1799</v>
      </c>
      <c r="M380" s="11" t="n">
        <v>81.5152</v>
      </c>
      <c r="N380" s="11" t="n">
        <v>105.7945</v>
      </c>
      <c r="O380" s="11" t="n">
        <v>37.0723</v>
      </c>
      <c r="P380" s="11" t="n">
        <v>82.1021</v>
      </c>
      <c r="Q380" s="11" t="n">
        <v>90.7248</v>
      </c>
      <c r="R380" s="11" t="n">
        <v>108.8218</v>
      </c>
      <c r="S380" s="22" t="n">
        <v>1122.8</v>
      </c>
      <c r="U380" s="21" t="n">
        <v>91.0629</v>
      </c>
    </row>
    <row r="381" customFormat="false" ht="15" hidden="false" customHeight="true" outlineLevel="0" collapsed="false">
      <c r="A381" s="7" t="n">
        <v>37834</v>
      </c>
      <c r="B381" s="8" t="n">
        <v>14376</v>
      </c>
      <c r="C381" s="8" t="n">
        <v>1520.4</v>
      </c>
      <c r="D381" s="8" t="n">
        <v>295.7</v>
      </c>
      <c r="E381" s="8" t="n">
        <v>679.1</v>
      </c>
      <c r="F381" s="8" t="n">
        <v>902.2</v>
      </c>
      <c r="G381" s="8" t="n">
        <v>1465</v>
      </c>
      <c r="H381" s="8" t="n">
        <v>1135.5</v>
      </c>
      <c r="I381" s="8" t="n">
        <v>1333.3</v>
      </c>
      <c r="J381" s="8" t="n">
        <v>1763.5</v>
      </c>
      <c r="K381" s="8" t="n">
        <v>568</v>
      </c>
      <c r="L381" s="11" t="n">
        <v>91.8284</v>
      </c>
      <c r="M381" s="11" t="n">
        <v>81.1004</v>
      </c>
      <c r="N381" s="11" t="n">
        <v>105.5553</v>
      </c>
      <c r="O381" s="11" t="n">
        <v>37.917</v>
      </c>
      <c r="P381" s="11" t="n">
        <v>79.3891</v>
      </c>
      <c r="Q381" s="11" t="n">
        <v>90.9523</v>
      </c>
      <c r="R381" s="11" t="n">
        <v>108.5682</v>
      </c>
      <c r="S381" s="22" t="n">
        <v>1119.4</v>
      </c>
      <c r="U381" s="21" t="n">
        <v>86.9366</v>
      </c>
    </row>
    <row r="382" customFormat="false" ht="15" hidden="false" customHeight="true" outlineLevel="0" collapsed="false">
      <c r="A382" s="7" t="n">
        <v>37865</v>
      </c>
      <c r="B382" s="8" t="n">
        <v>14346</v>
      </c>
      <c r="C382" s="8" t="n">
        <v>1523.1</v>
      </c>
      <c r="D382" s="8" t="n">
        <v>291.2</v>
      </c>
      <c r="E382" s="8" t="n">
        <v>676.9</v>
      </c>
      <c r="F382" s="8" t="n">
        <v>897</v>
      </c>
      <c r="G382" s="8" t="n">
        <v>1462</v>
      </c>
      <c r="H382" s="8" t="n">
        <v>1134</v>
      </c>
      <c r="I382" s="8" t="n">
        <v>1328.7</v>
      </c>
      <c r="J382" s="8" t="n">
        <v>1763.9</v>
      </c>
      <c r="K382" s="8" t="n">
        <v>569</v>
      </c>
      <c r="L382" s="11" t="n">
        <v>92.6407</v>
      </c>
      <c r="M382" s="11" t="n">
        <v>82.1345</v>
      </c>
      <c r="N382" s="11" t="n">
        <v>105.9975</v>
      </c>
      <c r="O382" s="11" t="n">
        <v>38.6406</v>
      </c>
      <c r="P382" s="11" t="n">
        <v>82.3636</v>
      </c>
      <c r="Q382" s="11" t="n">
        <v>91.4049</v>
      </c>
      <c r="R382" s="11" t="n">
        <v>109.0582</v>
      </c>
      <c r="S382" s="22" t="n">
        <v>1118</v>
      </c>
      <c r="U382" s="21" t="n">
        <v>91.8578</v>
      </c>
    </row>
    <row r="383" customFormat="false" ht="15" hidden="false" customHeight="true" outlineLevel="0" collapsed="false">
      <c r="A383" s="7" t="n">
        <v>37895</v>
      </c>
      <c r="B383" s="8" t="n">
        <v>14334</v>
      </c>
      <c r="C383" s="8" t="n">
        <v>1520.6</v>
      </c>
      <c r="D383" s="8" t="n">
        <v>291.8</v>
      </c>
      <c r="E383" s="8" t="n">
        <v>675.1</v>
      </c>
      <c r="F383" s="8" t="n">
        <v>894.7</v>
      </c>
      <c r="G383" s="8" t="n">
        <v>1464</v>
      </c>
      <c r="H383" s="8" t="n">
        <v>1132.7</v>
      </c>
      <c r="I383" s="8" t="n">
        <v>1325.1</v>
      </c>
      <c r="J383" s="8" t="n">
        <v>1764.9</v>
      </c>
      <c r="K383" s="8" t="n">
        <v>569.3</v>
      </c>
      <c r="L383" s="11" t="n">
        <v>92.7097</v>
      </c>
      <c r="M383" s="11" t="n">
        <v>82.4289</v>
      </c>
      <c r="N383" s="11" t="n">
        <v>105.7167</v>
      </c>
      <c r="O383" s="11" t="n">
        <v>39.4783</v>
      </c>
      <c r="P383" s="11" t="n">
        <v>81.4751</v>
      </c>
      <c r="Q383" s="11" t="n">
        <v>90.964</v>
      </c>
      <c r="R383" s="11" t="n">
        <v>108.5979</v>
      </c>
      <c r="S383" s="22" t="n">
        <v>1118.3</v>
      </c>
      <c r="U383" s="21" t="n">
        <v>90.5049</v>
      </c>
    </row>
    <row r="384" customFormat="false" ht="15" hidden="false" customHeight="true" outlineLevel="0" collapsed="false">
      <c r="A384" s="7" t="n">
        <v>37926</v>
      </c>
      <c r="B384" s="8" t="n">
        <v>14316</v>
      </c>
      <c r="C384" s="8" t="n">
        <v>1509.5</v>
      </c>
      <c r="D384" s="8" t="n">
        <v>290.5</v>
      </c>
      <c r="E384" s="8" t="n">
        <v>673.3</v>
      </c>
      <c r="F384" s="8" t="n">
        <v>893</v>
      </c>
      <c r="G384" s="8" t="n">
        <v>1469.2</v>
      </c>
      <c r="H384" s="8" t="n">
        <v>1135.9</v>
      </c>
      <c r="I384" s="8" t="n">
        <v>1322.9</v>
      </c>
      <c r="J384" s="8" t="n">
        <v>1764.8</v>
      </c>
      <c r="K384" s="8" t="n">
        <v>569</v>
      </c>
      <c r="L384" s="11" t="n">
        <v>93.5573</v>
      </c>
      <c r="M384" s="11" t="n">
        <v>83.5463</v>
      </c>
      <c r="N384" s="11" t="n">
        <v>106.1217</v>
      </c>
      <c r="O384" s="11" t="n">
        <v>40.1062</v>
      </c>
      <c r="P384" s="11" t="n">
        <v>81.9442</v>
      </c>
      <c r="Q384" s="11" t="n">
        <v>90.1191</v>
      </c>
      <c r="R384" s="11" t="n">
        <v>109.489</v>
      </c>
      <c r="S384" s="22" t="n">
        <v>1118.7</v>
      </c>
      <c r="U384" s="21" t="n">
        <v>91.3318</v>
      </c>
    </row>
    <row r="385" customFormat="false" ht="15" hidden="false" customHeight="true" outlineLevel="0" collapsed="false">
      <c r="A385" s="7" t="n">
        <v>37956</v>
      </c>
      <c r="B385" s="8" t="n">
        <v>14299</v>
      </c>
      <c r="C385" s="8" t="n">
        <v>1507.8</v>
      </c>
      <c r="D385" s="8" t="n">
        <v>288.6</v>
      </c>
      <c r="E385" s="8" t="n">
        <v>670.2</v>
      </c>
      <c r="F385" s="8" t="n">
        <v>891.5</v>
      </c>
      <c r="G385" s="8" t="n">
        <v>1472.8</v>
      </c>
      <c r="H385" s="8" t="n">
        <v>1134.7</v>
      </c>
      <c r="I385" s="8" t="n">
        <v>1318.8</v>
      </c>
      <c r="J385" s="8" t="n">
        <v>1760.8</v>
      </c>
      <c r="K385" s="8" t="n">
        <v>570</v>
      </c>
      <c r="L385" s="11" t="n">
        <v>93.4535</v>
      </c>
      <c r="M385" s="11" t="n">
        <v>83.4118</v>
      </c>
      <c r="N385" s="11" t="n">
        <v>106.073</v>
      </c>
      <c r="O385" s="11" t="n">
        <v>40.4805</v>
      </c>
      <c r="P385" s="11" t="n">
        <v>81.2335</v>
      </c>
      <c r="Q385" s="11" t="n">
        <v>90.5697</v>
      </c>
      <c r="R385" s="11" t="n">
        <v>109.7379</v>
      </c>
      <c r="S385" s="22" t="n">
        <v>1116.5</v>
      </c>
      <c r="U385" s="21" t="n">
        <v>90.8479</v>
      </c>
    </row>
    <row r="386" customFormat="false" ht="15" hidden="false" customHeight="true" outlineLevel="0" collapsed="false">
      <c r="A386" s="7" t="n">
        <v>37987</v>
      </c>
      <c r="B386" s="8" t="n">
        <v>14291</v>
      </c>
      <c r="C386" s="8" t="n">
        <v>1499.9</v>
      </c>
      <c r="D386" s="8" t="n">
        <v>287</v>
      </c>
      <c r="E386" s="8" t="n">
        <v>670.1</v>
      </c>
      <c r="F386" s="8" t="n">
        <v>889.5</v>
      </c>
      <c r="G386" s="8" t="n">
        <v>1475.3</v>
      </c>
      <c r="H386" s="8" t="n">
        <v>1133.5</v>
      </c>
      <c r="I386" s="8" t="n">
        <v>1319</v>
      </c>
      <c r="J386" s="8" t="n">
        <v>1760.7</v>
      </c>
      <c r="K386" s="8" t="n">
        <v>570.4</v>
      </c>
      <c r="L386" s="11" t="n">
        <v>93.362</v>
      </c>
      <c r="M386" s="11" t="n">
        <v>83.4072</v>
      </c>
      <c r="N386" s="11" t="n">
        <v>105.8541</v>
      </c>
      <c r="O386" s="11" t="n">
        <v>41.1507</v>
      </c>
      <c r="P386" s="11" t="n">
        <v>81.0807</v>
      </c>
      <c r="Q386" s="11" t="n">
        <v>90.3846</v>
      </c>
      <c r="R386" s="11" t="n">
        <v>110.04</v>
      </c>
      <c r="S386" s="22" t="n">
        <v>1116.3</v>
      </c>
      <c r="U386" s="21" t="n">
        <v>91.3667</v>
      </c>
    </row>
    <row r="387" customFormat="false" ht="15" hidden="false" customHeight="true" outlineLevel="0" collapsed="false">
      <c r="A387" s="7" t="n">
        <v>38018</v>
      </c>
      <c r="B387" s="8" t="n">
        <v>14279</v>
      </c>
      <c r="C387" s="8" t="n">
        <v>1499</v>
      </c>
      <c r="D387" s="8" t="n">
        <v>286.6</v>
      </c>
      <c r="E387" s="8" t="n">
        <v>666.7</v>
      </c>
      <c r="F387" s="8" t="n">
        <v>890.1</v>
      </c>
      <c r="G387" s="8" t="n">
        <v>1479.8</v>
      </c>
      <c r="H387" s="8" t="n">
        <v>1134</v>
      </c>
      <c r="I387" s="8" t="n">
        <v>1318.6</v>
      </c>
      <c r="J387" s="8" t="n">
        <v>1761.1</v>
      </c>
      <c r="K387" s="8" t="n">
        <v>570.4</v>
      </c>
      <c r="L387" s="11" t="n">
        <v>94.046</v>
      </c>
      <c r="M387" s="11" t="n">
        <v>84.1882</v>
      </c>
      <c r="N387" s="11" t="n">
        <v>106.3705</v>
      </c>
      <c r="O387" s="11" t="n">
        <v>41.7418</v>
      </c>
      <c r="P387" s="11" t="n">
        <v>81.7093</v>
      </c>
      <c r="Q387" s="11" t="n">
        <v>90.4684</v>
      </c>
      <c r="R387" s="11" t="n">
        <v>110.474</v>
      </c>
      <c r="S387" s="22" t="n">
        <v>1115.1</v>
      </c>
      <c r="U387" s="21" t="n">
        <v>91.7203</v>
      </c>
    </row>
    <row r="388" customFormat="false" ht="15" hidden="false" customHeight="true" outlineLevel="0" collapsed="false">
      <c r="A388" s="7" t="n">
        <v>38047</v>
      </c>
      <c r="B388" s="8" t="n">
        <v>14287</v>
      </c>
      <c r="C388" s="8" t="n">
        <v>1496.9</v>
      </c>
      <c r="D388" s="8" t="n">
        <v>285.7</v>
      </c>
      <c r="E388" s="8" t="n">
        <v>664.3</v>
      </c>
      <c r="F388" s="8" t="n">
        <v>889.5</v>
      </c>
      <c r="G388" s="8" t="n">
        <v>1480.1</v>
      </c>
      <c r="H388" s="8" t="n">
        <v>1135.5</v>
      </c>
      <c r="I388" s="8" t="n">
        <v>1320.3</v>
      </c>
      <c r="J388" s="8" t="n">
        <v>1762.8</v>
      </c>
      <c r="K388" s="8" t="n">
        <v>572.6</v>
      </c>
      <c r="L388" s="11" t="n">
        <v>93.9999</v>
      </c>
      <c r="M388" s="11" t="n">
        <v>84.1847</v>
      </c>
      <c r="N388" s="11" t="n">
        <v>106.263</v>
      </c>
      <c r="O388" s="11" t="n">
        <v>42.1278</v>
      </c>
      <c r="P388" s="11" t="n">
        <v>81.0514</v>
      </c>
      <c r="Q388" s="11" t="n">
        <v>90.1334</v>
      </c>
      <c r="R388" s="11" t="n">
        <v>111.0081</v>
      </c>
      <c r="S388" s="22" t="n">
        <v>1113.3</v>
      </c>
      <c r="U388" s="21" t="n">
        <v>90.7255</v>
      </c>
    </row>
    <row r="389" customFormat="false" ht="15" hidden="false" customHeight="true" outlineLevel="0" collapsed="false">
      <c r="A389" s="7" t="n">
        <v>38078</v>
      </c>
      <c r="B389" s="8" t="n">
        <v>14315</v>
      </c>
      <c r="C389" s="8" t="n">
        <v>1501.1</v>
      </c>
      <c r="D389" s="8" t="n">
        <v>283.5</v>
      </c>
      <c r="E389" s="8" t="n">
        <v>663.2</v>
      </c>
      <c r="F389" s="8" t="n">
        <v>890.6</v>
      </c>
      <c r="G389" s="8" t="n">
        <v>1489.5</v>
      </c>
      <c r="H389" s="8" t="n">
        <v>1140.6</v>
      </c>
      <c r="I389" s="8" t="n">
        <v>1320.8</v>
      </c>
      <c r="J389" s="8" t="n">
        <v>1761.6</v>
      </c>
      <c r="K389" s="8" t="n">
        <v>576.6</v>
      </c>
      <c r="L389" s="11" t="n">
        <v>94.2717</v>
      </c>
      <c r="M389" s="11" t="n">
        <v>84.195</v>
      </c>
      <c r="N389" s="11" t="n">
        <v>106.9312</v>
      </c>
      <c r="O389" s="11" t="n">
        <v>42.2332</v>
      </c>
      <c r="P389" s="11" t="n">
        <v>80.4776</v>
      </c>
      <c r="Q389" s="11" t="n">
        <v>90.5717</v>
      </c>
      <c r="R389" s="11" t="n">
        <v>111.3864</v>
      </c>
      <c r="S389" s="22" t="n">
        <v>1112</v>
      </c>
      <c r="U389" s="21" t="n">
        <v>89.9252</v>
      </c>
    </row>
    <row r="390" customFormat="false" ht="15" hidden="false" customHeight="true" outlineLevel="0" collapsed="false">
      <c r="A390" s="7" t="n">
        <v>38108</v>
      </c>
      <c r="B390" s="8" t="n">
        <v>14342</v>
      </c>
      <c r="C390" s="8" t="n">
        <v>1500.3</v>
      </c>
      <c r="D390" s="8" t="n">
        <v>282.5</v>
      </c>
      <c r="E390" s="8" t="n">
        <v>666.1</v>
      </c>
      <c r="F390" s="8" t="n">
        <v>890.5</v>
      </c>
      <c r="G390" s="8" t="n">
        <v>1498.3</v>
      </c>
      <c r="H390" s="8" t="n">
        <v>1142.8</v>
      </c>
      <c r="I390" s="8" t="n">
        <v>1325.4</v>
      </c>
      <c r="J390" s="8" t="n">
        <v>1763.2</v>
      </c>
      <c r="K390" s="8" t="n">
        <v>576</v>
      </c>
      <c r="L390" s="11" t="n">
        <v>94.9474</v>
      </c>
      <c r="M390" s="11" t="n">
        <v>84.6095</v>
      </c>
      <c r="N390" s="11" t="n">
        <v>107.9888</v>
      </c>
      <c r="O390" s="11" t="n">
        <v>42.7651</v>
      </c>
      <c r="P390" s="11" t="n">
        <v>79.5678</v>
      </c>
      <c r="Q390" s="11" t="n">
        <v>91.4362</v>
      </c>
      <c r="R390" s="11" t="n">
        <v>112.0605</v>
      </c>
      <c r="S390" s="22" t="n">
        <v>1112.9</v>
      </c>
      <c r="U390" s="21" t="n">
        <v>88.4973</v>
      </c>
    </row>
    <row r="391" customFormat="false" ht="15" hidden="false" customHeight="true" outlineLevel="0" collapsed="false">
      <c r="A391" s="7" t="n">
        <v>38139</v>
      </c>
      <c r="B391" s="8" t="n">
        <v>14334</v>
      </c>
      <c r="C391" s="8" t="n">
        <v>1492.5</v>
      </c>
      <c r="D391" s="8" t="n">
        <v>279</v>
      </c>
      <c r="E391" s="8" t="n">
        <v>668.1</v>
      </c>
      <c r="F391" s="8" t="n">
        <v>889.5</v>
      </c>
      <c r="G391" s="8" t="n">
        <v>1498.3</v>
      </c>
      <c r="H391" s="8" t="n">
        <v>1146.1</v>
      </c>
      <c r="I391" s="8" t="n">
        <v>1324.1</v>
      </c>
      <c r="J391" s="8" t="n">
        <v>1763.8</v>
      </c>
      <c r="K391" s="8" t="n">
        <v>575.1</v>
      </c>
      <c r="L391" s="11" t="n">
        <v>94.2172</v>
      </c>
      <c r="M391" s="11" t="n">
        <v>83.9768</v>
      </c>
      <c r="N391" s="11" t="n">
        <v>107.1296</v>
      </c>
      <c r="O391" s="11" t="n">
        <v>42.9755</v>
      </c>
      <c r="P391" s="11" t="n">
        <v>77.5523</v>
      </c>
      <c r="Q391" s="11" t="n">
        <v>90.5145</v>
      </c>
      <c r="R391" s="11" t="n">
        <v>111.4623</v>
      </c>
      <c r="S391" s="22" t="n">
        <v>1111.3</v>
      </c>
      <c r="U391" s="21" t="n">
        <v>85.3646</v>
      </c>
    </row>
    <row r="392" customFormat="false" ht="15" hidden="false" customHeight="true" outlineLevel="0" collapsed="false">
      <c r="A392" s="7" t="n">
        <v>38169</v>
      </c>
      <c r="B392" s="8" t="n">
        <v>14331</v>
      </c>
      <c r="C392" s="8" t="n">
        <v>1496.6</v>
      </c>
      <c r="D392" s="8" t="n">
        <v>276.9</v>
      </c>
      <c r="E392" s="8" t="n">
        <v>665</v>
      </c>
      <c r="F392" s="8" t="n">
        <v>888</v>
      </c>
      <c r="G392" s="8" t="n">
        <v>1500.7</v>
      </c>
      <c r="H392" s="8" t="n">
        <v>1148</v>
      </c>
      <c r="I392" s="8" t="n">
        <v>1328.2</v>
      </c>
      <c r="J392" s="8" t="n">
        <v>1752.9</v>
      </c>
      <c r="K392" s="8" t="n">
        <v>576.4</v>
      </c>
      <c r="L392" s="11" t="n">
        <v>95.0506</v>
      </c>
      <c r="M392" s="11" t="n">
        <v>84.8315</v>
      </c>
      <c r="N392" s="11" t="n">
        <v>107.903</v>
      </c>
      <c r="O392" s="11" t="n">
        <v>43.4773</v>
      </c>
      <c r="P392" s="11" t="n">
        <v>77.6939</v>
      </c>
      <c r="Q392" s="11" t="n">
        <v>91.2058</v>
      </c>
      <c r="R392" s="11" t="n">
        <v>112.6765</v>
      </c>
      <c r="S392" s="22" t="n">
        <v>1099.6</v>
      </c>
      <c r="U392" s="21" t="n">
        <v>84.7104</v>
      </c>
    </row>
    <row r="393" customFormat="false" ht="15" hidden="false" customHeight="true" outlineLevel="0" collapsed="false">
      <c r="A393" s="7" t="n">
        <v>38200</v>
      </c>
      <c r="B393" s="8" t="n">
        <v>14345</v>
      </c>
      <c r="C393" s="8" t="n">
        <v>1491.8</v>
      </c>
      <c r="D393" s="8" t="n">
        <v>275.9</v>
      </c>
      <c r="E393" s="8" t="n">
        <v>662.3</v>
      </c>
      <c r="F393" s="8" t="n">
        <v>885.8</v>
      </c>
      <c r="G393" s="8" t="n">
        <v>1504.3</v>
      </c>
      <c r="H393" s="8" t="n">
        <v>1153.6</v>
      </c>
      <c r="I393" s="8" t="n">
        <v>1328.4</v>
      </c>
      <c r="J393" s="8" t="n">
        <v>1774.1</v>
      </c>
      <c r="K393" s="8" t="n">
        <v>575.3</v>
      </c>
      <c r="L393" s="11" t="n">
        <v>95.4605</v>
      </c>
      <c r="M393" s="11" t="n">
        <v>85.1441</v>
      </c>
      <c r="N393" s="11" t="n">
        <v>108.4436</v>
      </c>
      <c r="O393" s="11" t="n">
        <v>43.7847</v>
      </c>
      <c r="P393" s="11" t="n">
        <v>79.1506</v>
      </c>
      <c r="Q393" s="11" t="n">
        <v>91.4464</v>
      </c>
      <c r="R393" s="11" t="n">
        <v>113.8645</v>
      </c>
      <c r="S393" s="22" t="n">
        <v>1117.4</v>
      </c>
      <c r="U393" s="21" t="n">
        <v>86.7495</v>
      </c>
    </row>
    <row r="394" customFormat="false" ht="15" hidden="false" customHeight="true" outlineLevel="0" collapsed="false">
      <c r="A394" s="7" t="n">
        <v>38231</v>
      </c>
      <c r="B394" s="8" t="n">
        <v>14332</v>
      </c>
      <c r="C394" s="8" t="n">
        <v>1491.2</v>
      </c>
      <c r="D394" s="8" t="n">
        <v>274.8</v>
      </c>
      <c r="E394" s="8" t="n">
        <v>658.7</v>
      </c>
      <c r="F394" s="8" t="n">
        <v>885.2</v>
      </c>
      <c r="G394" s="8" t="n">
        <v>1505.5</v>
      </c>
      <c r="H394" s="8" t="n">
        <v>1152</v>
      </c>
      <c r="I394" s="8" t="n">
        <v>1327.4</v>
      </c>
      <c r="J394" s="8" t="n">
        <v>1771.7</v>
      </c>
      <c r="K394" s="8" t="n">
        <v>573.7</v>
      </c>
      <c r="L394" s="11" t="n">
        <v>95.5578</v>
      </c>
      <c r="M394" s="11" t="n">
        <v>85.3852</v>
      </c>
      <c r="N394" s="11" t="n">
        <v>108.3157</v>
      </c>
      <c r="O394" s="11" t="n">
        <v>44.3444</v>
      </c>
      <c r="P394" s="11" t="n">
        <v>79.0427</v>
      </c>
      <c r="Q394" s="11" t="n">
        <v>91.5916</v>
      </c>
      <c r="R394" s="11" t="n">
        <v>114.5333</v>
      </c>
      <c r="S394" s="22" t="n">
        <v>1112.5</v>
      </c>
      <c r="U394" s="21" t="n">
        <v>86.3143</v>
      </c>
    </row>
    <row r="395" customFormat="false" ht="15" hidden="false" customHeight="true" outlineLevel="0" collapsed="false">
      <c r="A395" s="7" t="n">
        <v>38261</v>
      </c>
      <c r="B395" s="8" t="n">
        <v>14332</v>
      </c>
      <c r="C395" s="8" t="n">
        <v>1492.1</v>
      </c>
      <c r="D395" s="8" t="n">
        <v>271.1</v>
      </c>
      <c r="E395" s="8" t="n">
        <v>657.5</v>
      </c>
      <c r="F395" s="8" t="n">
        <v>884.6</v>
      </c>
      <c r="G395" s="8" t="n">
        <v>1509.3</v>
      </c>
      <c r="H395" s="8" t="n">
        <v>1151.9</v>
      </c>
      <c r="I395" s="8" t="n">
        <v>1324</v>
      </c>
      <c r="J395" s="8" t="n">
        <v>1777.2</v>
      </c>
      <c r="K395" s="8" t="n">
        <v>573.4</v>
      </c>
      <c r="L395" s="11" t="n">
        <v>96.5274</v>
      </c>
      <c r="M395" s="11" t="n">
        <v>86.2847</v>
      </c>
      <c r="N395" s="11" t="n">
        <v>109.3567</v>
      </c>
      <c r="O395" s="11" t="n">
        <v>44.6872</v>
      </c>
      <c r="P395" s="11" t="n">
        <v>80.3772</v>
      </c>
      <c r="Q395" s="11" t="n">
        <v>91.4396</v>
      </c>
      <c r="R395" s="11" t="n">
        <v>116.1787</v>
      </c>
      <c r="S395" s="22" t="n">
        <v>1118</v>
      </c>
      <c r="U395" s="21" t="n">
        <v>88.1121</v>
      </c>
    </row>
    <row r="396" customFormat="false" ht="15" hidden="false" customHeight="true" outlineLevel="0" collapsed="false">
      <c r="A396" s="7" t="n">
        <v>38292</v>
      </c>
      <c r="B396" s="8" t="n">
        <v>14306</v>
      </c>
      <c r="C396" s="8" t="n">
        <v>1485</v>
      </c>
      <c r="D396" s="8" t="n">
        <v>267.5</v>
      </c>
      <c r="E396" s="8" t="n">
        <v>654.9</v>
      </c>
      <c r="F396" s="8" t="n">
        <v>882.7</v>
      </c>
      <c r="G396" s="8" t="n">
        <v>1508.3</v>
      </c>
      <c r="H396" s="8" t="n">
        <v>1153.1</v>
      </c>
      <c r="I396" s="8" t="n">
        <v>1319</v>
      </c>
      <c r="J396" s="8" t="n">
        <v>1775.5</v>
      </c>
      <c r="K396" s="8" t="n">
        <v>574.4</v>
      </c>
      <c r="L396" s="11" t="n">
        <v>96.5183</v>
      </c>
      <c r="M396" s="11" t="n">
        <v>86.2056</v>
      </c>
      <c r="N396" s="11" t="n">
        <v>109.4408</v>
      </c>
      <c r="O396" s="11" t="n">
        <v>44.6452</v>
      </c>
      <c r="P396" s="11" t="n">
        <v>79.7124</v>
      </c>
      <c r="Q396" s="11" t="n">
        <v>91.4407</v>
      </c>
      <c r="R396" s="11" t="n">
        <v>116.4257</v>
      </c>
      <c r="S396" s="22" t="n">
        <v>1112.4</v>
      </c>
      <c r="U396" s="21" t="n">
        <v>86.2049</v>
      </c>
    </row>
    <row r="397" customFormat="false" ht="15" hidden="false" customHeight="true" outlineLevel="0" collapsed="false">
      <c r="A397" s="7" t="n">
        <v>38322</v>
      </c>
      <c r="B397" s="8" t="n">
        <v>14285</v>
      </c>
      <c r="C397" s="8" t="n">
        <v>1482.2</v>
      </c>
      <c r="D397" s="8" t="n">
        <v>266</v>
      </c>
      <c r="E397" s="8" t="n">
        <v>655.1</v>
      </c>
      <c r="F397" s="8" t="n">
        <v>880.6</v>
      </c>
      <c r="G397" s="8" t="n">
        <v>1509.7</v>
      </c>
      <c r="H397" s="8" t="n">
        <v>1150.5</v>
      </c>
      <c r="I397" s="8" t="n">
        <v>1314.8</v>
      </c>
      <c r="J397" s="8" t="n">
        <v>1776.2</v>
      </c>
      <c r="K397" s="8" t="n">
        <v>574.1</v>
      </c>
      <c r="L397" s="11" t="n">
        <v>97.33</v>
      </c>
      <c r="M397" s="11" t="n">
        <v>87.009</v>
      </c>
      <c r="N397" s="11" t="n">
        <v>110.2367</v>
      </c>
      <c r="O397" s="11" t="n">
        <v>45.5074</v>
      </c>
      <c r="P397" s="11" t="n">
        <v>81.2108</v>
      </c>
      <c r="Q397" s="11" t="n">
        <v>91.6062</v>
      </c>
      <c r="R397" s="11" t="n">
        <v>118.0956</v>
      </c>
      <c r="S397" s="22" t="n">
        <v>1111.2</v>
      </c>
      <c r="U397" s="21" t="n">
        <v>88.0488</v>
      </c>
    </row>
    <row r="398" customFormat="false" ht="15" hidden="false" customHeight="true" outlineLevel="0" collapsed="false">
      <c r="A398" s="7" t="n">
        <v>38353</v>
      </c>
      <c r="B398" s="8" t="n">
        <v>14257</v>
      </c>
      <c r="C398" s="8" t="n">
        <v>1481.6</v>
      </c>
      <c r="D398" s="8" t="n">
        <v>264.2</v>
      </c>
      <c r="E398" s="8" t="n">
        <v>652.6</v>
      </c>
      <c r="F398" s="8" t="n">
        <v>876</v>
      </c>
      <c r="G398" s="8" t="n">
        <v>1512.9</v>
      </c>
      <c r="H398" s="8" t="n">
        <v>1153</v>
      </c>
      <c r="I398" s="8" t="n">
        <v>1318.9</v>
      </c>
      <c r="J398" s="8" t="n">
        <v>1767</v>
      </c>
      <c r="K398" s="8" t="n">
        <v>573.4</v>
      </c>
      <c r="L398" s="11" t="n">
        <v>97.9499</v>
      </c>
      <c r="M398" s="11" t="n">
        <v>87.7505</v>
      </c>
      <c r="N398" s="11" t="n">
        <v>110.6583</v>
      </c>
      <c r="O398" s="11" t="n">
        <v>46.1157</v>
      </c>
      <c r="P398" s="11" t="n">
        <v>80.915</v>
      </c>
      <c r="Q398" s="11" t="n">
        <v>92.9821</v>
      </c>
      <c r="R398" s="11" t="n">
        <v>117.0048</v>
      </c>
      <c r="S398" s="22" t="n">
        <v>1107.2</v>
      </c>
      <c r="U398" s="21" t="n">
        <v>87.7106</v>
      </c>
    </row>
    <row r="399" customFormat="false" ht="15" hidden="false" customHeight="true" outlineLevel="0" collapsed="false">
      <c r="A399" s="7" t="n">
        <v>38384</v>
      </c>
      <c r="B399" s="8" t="n">
        <v>14272</v>
      </c>
      <c r="C399" s="8" t="n">
        <v>1481.8</v>
      </c>
      <c r="D399" s="8" t="n">
        <v>262.2</v>
      </c>
      <c r="E399" s="8" t="n">
        <v>650.6</v>
      </c>
      <c r="F399" s="8" t="n">
        <v>876.1</v>
      </c>
      <c r="G399" s="8" t="n">
        <v>1512.5</v>
      </c>
      <c r="H399" s="8" t="n">
        <v>1156.4</v>
      </c>
      <c r="I399" s="8" t="n">
        <v>1317.6</v>
      </c>
      <c r="J399" s="8" t="n">
        <v>1786.4</v>
      </c>
      <c r="K399" s="8" t="n">
        <v>572.2</v>
      </c>
      <c r="L399" s="11" t="n">
        <v>98.8565</v>
      </c>
      <c r="M399" s="11" t="n">
        <v>88.853</v>
      </c>
      <c r="N399" s="11" t="n">
        <v>111.2587</v>
      </c>
      <c r="O399" s="11" t="n">
        <v>46.9026</v>
      </c>
      <c r="P399" s="11" t="n">
        <v>84.2026</v>
      </c>
      <c r="Q399" s="11" t="n">
        <v>93.6582</v>
      </c>
      <c r="R399" s="11" t="n">
        <v>118.7452</v>
      </c>
      <c r="S399" s="22" t="n">
        <v>1118</v>
      </c>
      <c r="U399" s="21" t="n">
        <v>91.3975</v>
      </c>
    </row>
    <row r="400" customFormat="false" ht="15" hidden="false" customHeight="true" outlineLevel="0" collapsed="false">
      <c r="A400" s="7" t="n">
        <v>38412</v>
      </c>
      <c r="B400" s="8" t="n">
        <v>14268</v>
      </c>
      <c r="C400" s="8" t="n">
        <v>1483.7</v>
      </c>
      <c r="D400" s="8" t="n">
        <v>258.5</v>
      </c>
      <c r="E400" s="8" t="n">
        <v>649.6</v>
      </c>
      <c r="F400" s="8" t="n">
        <v>877.8</v>
      </c>
      <c r="G400" s="8" t="n">
        <v>1515.7</v>
      </c>
      <c r="H400" s="8" t="n">
        <v>1159.8</v>
      </c>
      <c r="I400" s="8" t="n">
        <v>1314.8</v>
      </c>
      <c r="J400" s="8" t="n">
        <v>1781.1</v>
      </c>
      <c r="K400" s="8" t="n">
        <v>569.7</v>
      </c>
      <c r="L400" s="11" t="n">
        <v>98.3855</v>
      </c>
      <c r="M400" s="11" t="n">
        <v>88.3557</v>
      </c>
      <c r="N400" s="11" t="n">
        <v>110.8219</v>
      </c>
      <c r="O400" s="11" t="n">
        <v>47.243</v>
      </c>
      <c r="P400" s="11" t="n">
        <v>82.55</v>
      </c>
      <c r="Q400" s="11" t="n">
        <v>92.8168</v>
      </c>
      <c r="R400" s="11" t="n">
        <v>118.9466</v>
      </c>
      <c r="S400" s="22" t="n">
        <v>1109.4</v>
      </c>
      <c r="U400" s="21" t="n">
        <v>87.5797</v>
      </c>
    </row>
    <row r="401" customFormat="false" ht="15" hidden="false" customHeight="true" outlineLevel="0" collapsed="false">
      <c r="A401" s="7" t="n">
        <v>38443</v>
      </c>
      <c r="B401" s="8" t="n">
        <v>14249</v>
      </c>
      <c r="C401" s="8" t="n">
        <v>1478.1</v>
      </c>
      <c r="D401" s="8" t="n">
        <v>257.3</v>
      </c>
      <c r="E401" s="8" t="n">
        <v>650.4</v>
      </c>
      <c r="F401" s="8" t="n">
        <v>876.8</v>
      </c>
      <c r="G401" s="8" t="n">
        <v>1518</v>
      </c>
      <c r="H401" s="8" t="n">
        <v>1162.2</v>
      </c>
      <c r="I401" s="8" t="n">
        <v>1314.5</v>
      </c>
      <c r="J401" s="8" t="n">
        <v>1778.3</v>
      </c>
      <c r="K401" s="8" t="n">
        <v>566.5</v>
      </c>
      <c r="L401" s="11" t="n">
        <v>98.811</v>
      </c>
      <c r="M401" s="11" t="n">
        <v>88.888</v>
      </c>
      <c r="N401" s="11" t="n">
        <v>111.0816</v>
      </c>
      <c r="O401" s="11" t="n">
        <v>48.0372</v>
      </c>
      <c r="P401" s="11" t="n">
        <v>82.9132</v>
      </c>
      <c r="Q401" s="11" t="n">
        <v>92.8189</v>
      </c>
      <c r="R401" s="11" t="n">
        <v>119.4343</v>
      </c>
      <c r="S401" s="22" t="n">
        <v>1102.2</v>
      </c>
      <c r="U401" s="21" t="n">
        <v>87.0969</v>
      </c>
    </row>
    <row r="402" customFormat="false" ht="15" hidden="false" customHeight="true" outlineLevel="0" collapsed="false">
      <c r="A402" s="7" t="n">
        <v>38473</v>
      </c>
      <c r="B402" s="8" t="n">
        <v>14255</v>
      </c>
      <c r="C402" s="8" t="n">
        <v>1479</v>
      </c>
      <c r="D402" s="8" t="n">
        <v>253.4</v>
      </c>
      <c r="E402" s="8" t="n">
        <v>648.8</v>
      </c>
      <c r="F402" s="8" t="n">
        <v>875.3</v>
      </c>
      <c r="G402" s="8" t="n">
        <v>1524.1</v>
      </c>
      <c r="H402" s="8" t="n">
        <v>1165.5</v>
      </c>
      <c r="I402" s="8" t="n">
        <v>1314.5</v>
      </c>
      <c r="J402" s="8" t="n">
        <v>1786.2</v>
      </c>
      <c r="K402" s="8" t="n">
        <v>565.2</v>
      </c>
      <c r="L402" s="11" t="n">
        <v>99.0631</v>
      </c>
      <c r="M402" s="11" t="n">
        <v>89.2344</v>
      </c>
      <c r="N402" s="11" t="n">
        <v>111.1908</v>
      </c>
      <c r="O402" s="11" t="n">
        <v>48.2716</v>
      </c>
      <c r="P402" s="11" t="n">
        <v>83.2502</v>
      </c>
      <c r="Q402" s="11" t="n">
        <v>93.8038</v>
      </c>
      <c r="R402" s="11" t="n">
        <v>119.9246</v>
      </c>
      <c r="S402" s="22" t="n">
        <v>1105.7</v>
      </c>
      <c r="U402" s="21" t="n">
        <v>87.0338</v>
      </c>
    </row>
    <row r="403" customFormat="false" ht="15" hidden="false" customHeight="true" outlineLevel="0" collapsed="false">
      <c r="A403" s="7" t="n">
        <v>38504</v>
      </c>
      <c r="B403" s="8" t="n">
        <v>14227</v>
      </c>
      <c r="C403" s="8" t="n">
        <v>1478.3</v>
      </c>
      <c r="D403" s="8" t="n">
        <v>251.2</v>
      </c>
      <c r="E403" s="8" t="n">
        <v>647.6</v>
      </c>
      <c r="F403" s="8" t="n">
        <v>873.3</v>
      </c>
      <c r="G403" s="8" t="n">
        <v>1522.8</v>
      </c>
      <c r="H403" s="8" t="n">
        <v>1164.8</v>
      </c>
      <c r="I403" s="8" t="n">
        <v>1315.6</v>
      </c>
      <c r="J403" s="8" t="n">
        <v>1771.8</v>
      </c>
      <c r="K403" s="8" t="n">
        <v>563.8</v>
      </c>
      <c r="L403" s="11" t="n">
        <v>99.3453</v>
      </c>
      <c r="M403" s="11" t="n">
        <v>89.3925</v>
      </c>
      <c r="N403" s="11" t="n">
        <v>111.6303</v>
      </c>
      <c r="O403" s="11" t="n">
        <v>48.407</v>
      </c>
      <c r="P403" s="11" t="n">
        <v>83.7245</v>
      </c>
      <c r="Q403" s="11" t="n">
        <v>94.1694</v>
      </c>
      <c r="R403" s="11" t="n">
        <v>119.3551</v>
      </c>
      <c r="S403" s="22" t="n">
        <v>1091.6</v>
      </c>
      <c r="U403" s="21" t="n">
        <v>88.351</v>
      </c>
    </row>
    <row r="404" customFormat="false" ht="15" hidden="false" customHeight="true" outlineLevel="0" collapsed="false">
      <c r="A404" s="7" t="n">
        <v>38534</v>
      </c>
      <c r="B404" s="8" t="n">
        <v>14225</v>
      </c>
      <c r="C404" s="8" t="n">
        <v>1485.7</v>
      </c>
      <c r="D404" s="8" t="n">
        <v>248.8</v>
      </c>
      <c r="E404" s="8" t="n">
        <v>646.1</v>
      </c>
      <c r="F404" s="8" t="n">
        <v>871.9</v>
      </c>
      <c r="G404" s="8" t="n">
        <v>1522.6</v>
      </c>
      <c r="H404" s="8" t="n">
        <v>1165</v>
      </c>
      <c r="I404" s="8" t="n">
        <v>1317.8</v>
      </c>
      <c r="J404" s="8" t="n">
        <v>1768.8</v>
      </c>
      <c r="K404" s="8" t="n">
        <v>563.5</v>
      </c>
      <c r="L404" s="11" t="n">
        <v>98.995</v>
      </c>
      <c r="M404" s="11" t="n">
        <v>88.8456</v>
      </c>
      <c r="N404" s="11" t="n">
        <v>111.5438</v>
      </c>
      <c r="O404" s="11" t="n">
        <v>49.0496</v>
      </c>
      <c r="P404" s="11" t="n">
        <v>81.094</v>
      </c>
      <c r="Q404" s="11" t="n">
        <v>94.176</v>
      </c>
      <c r="R404" s="11" t="n">
        <v>119.793</v>
      </c>
      <c r="S404" s="22" t="n">
        <v>1086.6</v>
      </c>
      <c r="U404" s="21" t="n">
        <v>84.5734</v>
      </c>
    </row>
    <row r="405" customFormat="false" ht="15" hidden="false" customHeight="true" outlineLevel="0" collapsed="false">
      <c r="A405" s="7" t="n">
        <v>38565</v>
      </c>
      <c r="B405" s="8" t="n">
        <v>14200</v>
      </c>
      <c r="C405" s="8" t="n">
        <v>1477.3</v>
      </c>
      <c r="D405" s="8" t="n">
        <v>246.6</v>
      </c>
      <c r="E405" s="8" t="n">
        <v>642.7</v>
      </c>
      <c r="F405" s="8" t="n">
        <v>868.9</v>
      </c>
      <c r="G405" s="8" t="n">
        <v>1523.8</v>
      </c>
      <c r="H405" s="8" t="n">
        <v>1165.5</v>
      </c>
      <c r="I405" s="8" t="n">
        <v>1316</v>
      </c>
      <c r="J405" s="8" t="n">
        <v>1766.3</v>
      </c>
      <c r="K405" s="8" t="n">
        <v>564.8</v>
      </c>
      <c r="L405" s="11" t="n">
        <v>99.5311</v>
      </c>
      <c r="M405" s="11" t="n">
        <v>90.2574</v>
      </c>
      <c r="N405" s="11" t="n">
        <v>110.8872</v>
      </c>
      <c r="O405" s="11" t="n">
        <v>49.851</v>
      </c>
      <c r="P405" s="11" t="n">
        <v>84.4494</v>
      </c>
      <c r="Q405" s="11" t="n">
        <v>94.061</v>
      </c>
      <c r="R405" s="11" t="n">
        <v>117.6577</v>
      </c>
      <c r="S405" s="22" t="n">
        <v>1085.2</v>
      </c>
      <c r="U405" s="21" t="n">
        <v>89.1832</v>
      </c>
    </row>
    <row r="406" customFormat="false" ht="15" hidden="false" customHeight="true" outlineLevel="0" collapsed="false">
      <c r="A406" s="7" t="n">
        <v>38596</v>
      </c>
      <c r="B406" s="8" t="n">
        <v>14173</v>
      </c>
      <c r="C406" s="8" t="n">
        <v>1467.3</v>
      </c>
      <c r="D406" s="8" t="n">
        <v>244.5</v>
      </c>
      <c r="E406" s="8" t="n">
        <v>644.4</v>
      </c>
      <c r="F406" s="8" t="n">
        <v>870.3</v>
      </c>
      <c r="G406" s="8" t="n">
        <v>1523.6</v>
      </c>
      <c r="H406" s="8" t="n">
        <v>1167.7</v>
      </c>
      <c r="I406" s="8" t="n">
        <v>1314.3</v>
      </c>
      <c r="J406" s="8" t="n">
        <v>1749.4</v>
      </c>
      <c r="K406" s="8" t="n">
        <v>564.9</v>
      </c>
      <c r="L406" s="11" t="n">
        <v>98.3893</v>
      </c>
      <c r="M406" s="11" t="n">
        <v>90.4853</v>
      </c>
      <c r="N406" s="11" t="n">
        <v>107.9061</v>
      </c>
      <c r="O406" s="11" t="n">
        <v>50.7771</v>
      </c>
      <c r="P406" s="11" t="n">
        <v>81.4189</v>
      </c>
      <c r="Q406" s="11" t="n">
        <v>94.1522</v>
      </c>
      <c r="R406" s="11" t="n">
        <v>110.4589</v>
      </c>
      <c r="S406" s="22" t="n">
        <v>1089.8</v>
      </c>
      <c r="U406" s="21" t="n">
        <v>91.5206</v>
      </c>
    </row>
    <row r="407" customFormat="false" ht="15" hidden="false" customHeight="true" outlineLevel="0" collapsed="false">
      <c r="A407" s="7" t="n">
        <v>38626</v>
      </c>
      <c r="B407" s="8" t="n">
        <v>14189</v>
      </c>
      <c r="C407" s="8" t="n">
        <v>1469.3</v>
      </c>
      <c r="D407" s="8" t="n">
        <v>240.2</v>
      </c>
      <c r="E407" s="8" t="n">
        <v>642</v>
      </c>
      <c r="F407" s="8" t="n">
        <v>867.6</v>
      </c>
      <c r="G407" s="8" t="n">
        <v>1524.3</v>
      </c>
      <c r="H407" s="8" t="n">
        <v>1177.8</v>
      </c>
      <c r="I407" s="8" t="n">
        <v>1314.2</v>
      </c>
      <c r="J407" s="8" t="n">
        <v>1767.4</v>
      </c>
      <c r="K407" s="8" t="n">
        <v>564.9</v>
      </c>
      <c r="L407" s="11" t="n">
        <v>99.8738</v>
      </c>
      <c r="M407" s="11" t="n">
        <v>92.6894</v>
      </c>
      <c r="N407" s="11" t="n">
        <v>108.3982</v>
      </c>
      <c r="O407" s="11" t="n">
        <v>51.6695</v>
      </c>
      <c r="P407" s="11" t="n">
        <v>85.6878</v>
      </c>
      <c r="Q407" s="11" t="n">
        <v>94.1865</v>
      </c>
      <c r="R407" s="11" t="n">
        <v>111.4742</v>
      </c>
      <c r="S407" s="22" t="n">
        <v>1087.6</v>
      </c>
      <c r="U407" s="21" t="n">
        <v>92.3463</v>
      </c>
    </row>
    <row r="408" customFormat="false" ht="15" hidden="false" customHeight="true" outlineLevel="0" collapsed="false">
      <c r="A408" s="7" t="n">
        <v>38657</v>
      </c>
      <c r="B408" s="8" t="n">
        <v>14184</v>
      </c>
      <c r="C408" s="8" t="n">
        <v>1473.1</v>
      </c>
      <c r="D408" s="8" t="n">
        <v>240.6</v>
      </c>
      <c r="E408" s="8" t="n">
        <v>640.8</v>
      </c>
      <c r="F408" s="8" t="n">
        <v>866.3</v>
      </c>
      <c r="G408" s="8" t="n">
        <v>1528</v>
      </c>
      <c r="H408" s="8" t="n">
        <v>1167</v>
      </c>
      <c r="I408" s="8" t="n">
        <v>1311.1</v>
      </c>
      <c r="J408" s="8" t="n">
        <v>1770.9</v>
      </c>
      <c r="K408" s="8" t="n">
        <v>564.6</v>
      </c>
      <c r="L408" s="11" t="n">
        <v>100.8416</v>
      </c>
      <c r="M408" s="11" t="n">
        <v>93.0197</v>
      </c>
      <c r="N408" s="11" t="n">
        <v>110.2153</v>
      </c>
      <c r="O408" s="11" t="n">
        <v>52.2821</v>
      </c>
      <c r="P408" s="11" t="n">
        <v>84.9806</v>
      </c>
      <c r="Q408" s="11" t="n">
        <v>94.2192</v>
      </c>
      <c r="R408" s="11" t="n">
        <v>115.1136</v>
      </c>
      <c r="S408" s="22" t="n">
        <v>1088.8</v>
      </c>
      <c r="U408" s="21" t="n">
        <v>90.0932</v>
      </c>
    </row>
    <row r="409" customFormat="false" ht="15" hidden="false" customHeight="true" outlineLevel="0" collapsed="false">
      <c r="A409" s="7" t="n">
        <v>38687</v>
      </c>
      <c r="B409" s="8" t="n">
        <v>14189</v>
      </c>
      <c r="C409" s="8" t="n">
        <v>1476.1</v>
      </c>
      <c r="D409" s="8" t="n">
        <v>239.6</v>
      </c>
      <c r="E409" s="8" t="n">
        <v>639.2</v>
      </c>
      <c r="F409" s="8" t="n">
        <v>866.8</v>
      </c>
      <c r="G409" s="8" t="n">
        <v>1532</v>
      </c>
      <c r="H409" s="8" t="n">
        <v>1168.5</v>
      </c>
      <c r="I409" s="8" t="n">
        <v>1307.4</v>
      </c>
      <c r="J409" s="8" t="n">
        <v>1773.6</v>
      </c>
      <c r="K409" s="8" t="n">
        <v>565.1</v>
      </c>
      <c r="L409" s="11" t="n">
        <v>100.9959</v>
      </c>
      <c r="M409" s="11" t="n">
        <v>92.6316</v>
      </c>
      <c r="N409" s="11" t="n">
        <v>111.1009</v>
      </c>
      <c r="O409" s="11" t="n">
        <v>52.5623</v>
      </c>
      <c r="P409" s="11" t="n">
        <v>83.4587</v>
      </c>
      <c r="Q409" s="11" t="n">
        <v>95.1363</v>
      </c>
      <c r="R409" s="11" t="n">
        <v>116.6617</v>
      </c>
      <c r="S409" s="22" t="n">
        <v>1087.1</v>
      </c>
      <c r="U409" s="21" t="n">
        <v>88.0182</v>
      </c>
    </row>
    <row r="410" customFormat="false" ht="15" hidden="false" customHeight="true" outlineLevel="0" collapsed="false">
      <c r="A410" s="7" t="n">
        <v>38718</v>
      </c>
      <c r="B410" s="8" t="n">
        <v>14208</v>
      </c>
      <c r="C410" s="8" t="n">
        <v>1477.2</v>
      </c>
      <c r="D410" s="8" t="n">
        <v>239.3</v>
      </c>
      <c r="E410" s="8" t="n">
        <v>637.7</v>
      </c>
      <c r="F410" s="8" t="n">
        <v>868.5</v>
      </c>
      <c r="G410" s="8" t="n">
        <v>1535.1</v>
      </c>
      <c r="H410" s="8" t="n">
        <v>1170.5</v>
      </c>
      <c r="I410" s="8" t="n">
        <v>1302.7</v>
      </c>
      <c r="J410" s="8" t="n">
        <v>1782.7</v>
      </c>
      <c r="K410" s="8" t="n">
        <v>564.7</v>
      </c>
      <c r="L410" s="11" t="n">
        <v>101.7914</v>
      </c>
      <c r="M410" s="11" t="n">
        <v>93.6522</v>
      </c>
      <c r="N410" s="11" t="n">
        <v>111.5825</v>
      </c>
      <c r="O410" s="11" t="n">
        <v>52.7637</v>
      </c>
      <c r="P410" s="11" t="n">
        <v>85.4263</v>
      </c>
      <c r="Q410" s="11" t="n">
        <v>95.5448</v>
      </c>
      <c r="R410" s="11" t="n">
        <v>117.8376</v>
      </c>
      <c r="S410" s="22" t="n">
        <v>1098.5</v>
      </c>
      <c r="U410" s="21" t="n">
        <v>90.8939</v>
      </c>
    </row>
    <row r="411" customFormat="false" ht="15" hidden="false" customHeight="true" outlineLevel="0" collapsed="false">
      <c r="A411" s="7" t="n">
        <v>38749</v>
      </c>
      <c r="B411" s="8" t="n">
        <v>14208</v>
      </c>
      <c r="C411" s="8" t="n">
        <v>1477.3</v>
      </c>
      <c r="D411" s="8" t="n">
        <v>239.3</v>
      </c>
      <c r="E411" s="8" t="n">
        <v>638.1</v>
      </c>
      <c r="F411" s="8" t="n">
        <v>864.9</v>
      </c>
      <c r="G411" s="8" t="n">
        <v>1539.1</v>
      </c>
      <c r="H411" s="8" t="n">
        <v>1176.6</v>
      </c>
      <c r="I411" s="8" t="n">
        <v>1307.7</v>
      </c>
      <c r="J411" s="8" t="n">
        <v>1769.9</v>
      </c>
      <c r="K411" s="8" t="n">
        <v>565.2</v>
      </c>
      <c r="L411" s="11" t="n">
        <v>101.5006</v>
      </c>
      <c r="M411" s="11" t="n">
        <v>93.5017</v>
      </c>
      <c r="N411" s="11" t="n">
        <v>111.106</v>
      </c>
      <c r="O411" s="11" t="n">
        <v>53.2547</v>
      </c>
      <c r="P411" s="11" t="n">
        <v>84.4631</v>
      </c>
      <c r="Q411" s="11" t="n">
        <v>94.769</v>
      </c>
      <c r="R411" s="11" t="n">
        <v>117.5284</v>
      </c>
      <c r="S411" s="22" t="n">
        <v>1079.7</v>
      </c>
      <c r="U411" s="21" t="n">
        <v>88.3345</v>
      </c>
    </row>
    <row r="412" customFormat="false" ht="15" hidden="false" customHeight="true" outlineLevel="0" collapsed="false">
      <c r="A412" s="7" t="n">
        <v>38777</v>
      </c>
      <c r="B412" s="8" t="n">
        <v>14210</v>
      </c>
      <c r="C412" s="8" t="n">
        <v>1478.4</v>
      </c>
      <c r="D412" s="8" t="n">
        <v>237.6</v>
      </c>
      <c r="E412" s="8" t="n">
        <v>638.3</v>
      </c>
      <c r="F412" s="8" t="n">
        <v>865.3</v>
      </c>
      <c r="G412" s="8" t="n">
        <v>1544.8</v>
      </c>
      <c r="H412" s="8" t="n">
        <v>1179.5</v>
      </c>
      <c r="I412" s="8" t="n">
        <v>1306.1</v>
      </c>
      <c r="J412" s="8" t="n">
        <v>1768.1</v>
      </c>
      <c r="K412" s="8" t="n">
        <v>565.7</v>
      </c>
      <c r="L412" s="11" t="n">
        <v>101.4364</v>
      </c>
      <c r="M412" s="11" t="n">
        <v>93.8095</v>
      </c>
      <c r="N412" s="11" t="n">
        <v>110.5399</v>
      </c>
      <c r="O412" s="11" t="n">
        <v>53.473</v>
      </c>
      <c r="P412" s="11" t="n">
        <v>85.1374</v>
      </c>
      <c r="Q412" s="11" t="n">
        <v>94.6554</v>
      </c>
      <c r="R412" s="11" t="n">
        <v>117.9921</v>
      </c>
      <c r="S412" s="22" t="n">
        <v>1079.5</v>
      </c>
      <c r="U412" s="21" t="n">
        <v>90.2515</v>
      </c>
    </row>
    <row r="413" customFormat="false" ht="15" hidden="false" customHeight="true" outlineLevel="0" collapsed="false">
      <c r="A413" s="7" t="n">
        <v>38808</v>
      </c>
      <c r="B413" s="8" t="n">
        <v>14223</v>
      </c>
      <c r="C413" s="8" t="n">
        <v>1482.9</v>
      </c>
      <c r="D413" s="8" t="n">
        <v>237.2</v>
      </c>
      <c r="E413" s="8" t="n">
        <v>637.8</v>
      </c>
      <c r="F413" s="8" t="n">
        <v>864.8</v>
      </c>
      <c r="G413" s="8" t="n">
        <v>1549.5</v>
      </c>
      <c r="H413" s="8" t="n">
        <v>1182.9</v>
      </c>
      <c r="I413" s="8" t="n">
        <v>1310.4</v>
      </c>
      <c r="J413" s="8" t="n">
        <v>1779.5</v>
      </c>
      <c r="K413" s="8" t="n">
        <v>566.1</v>
      </c>
      <c r="L413" s="11" t="n">
        <v>101.8079</v>
      </c>
      <c r="M413" s="11" t="n">
        <v>94.2638</v>
      </c>
      <c r="N413" s="11" t="n">
        <v>110.7959</v>
      </c>
      <c r="O413" s="11" t="n">
        <v>54.0263</v>
      </c>
      <c r="P413" s="11" t="n">
        <v>85.823</v>
      </c>
      <c r="Q413" s="11" t="n">
        <v>94.6981</v>
      </c>
      <c r="R413" s="11" t="n">
        <v>118.6622</v>
      </c>
      <c r="S413" s="22" t="n">
        <v>1087.2</v>
      </c>
      <c r="U413" s="21" t="n">
        <v>90.6264</v>
      </c>
    </row>
    <row r="414" customFormat="false" ht="15" hidden="false" customHeight="true" outlineLevel="0" collapsed="false">
      <c r="A414" s="7" t="n">
        <v>38838</v>
      </c>
      <c r="B414" s="8" t="n">
        <v>14200</v>
      </c>
      <c r="C414" s="8" t="n">
        <v>1478.9</v>
      </c>
      <c r="D414" s="8" t="n">
        <v>234.9</v>
      </c>
      <c r="E414" s="8" t="n">
        <v>635.3</v>
      </c>
      <c r="F414" s="8" t="n">
        <v>863.3</v>
      </c>
      <c r="G414" s="8" t="n">
        <v>1554.3</v>
      </c>
      <c r="H414" s="8" t="n">
        <v>1183.3</v>
      </c>
      <c r="I414" s="8" t="n">
        <v>1308.2</v>
      </c>
      <c r="J414" s="8" t="n">
        <v>1777.4</v>
      </c>
      <c r="K414" s="8" t="n">
        <v>564.9</v>
      </c>
      <c r="L414" s="11" t="n">
        <v>101.5902</v>
      </c>
      <c r="M414" s="11" t="n">
        <v>94.0569</v>
      </c>
      <c r="N414" s="11" t="n">
        <v>110.567</v>
      </c>
      <c r="O414" s="11" t="n">
        <v>54.7414</v>
      </c>
      <c r="P414" s="11" t="n">
        <v>84.949</v>
      </c>
      <c r="Q414" s="11" t="n">
        <v>94.1352</v>
      </c>
      <c r="R414" s="11" t="n">
        <v>118.7422</v>
      </c>
      <c r="S414" s="22" t="n">
        <v>1080.8</v>
      </c>
      <c r="U414" s="21" t="n">
        <v>89.2962</v>
      </c>
    </row>
    <row r="415" customFormat="false" ht="15" hidden="false" customHeight="true" outlineLevel="0" collapsed="false">
      <c r="A415" s="7" t="n">
        <v>38869</v>
      </c>
      <c r="B415" s="8" t="n">
        <v>14210</v>
      </c>
      <c r="C415" s="8" t="n">
        <v>1481</v>
      </c>
      <c r="D415" s="8" t="n">
        <v>234.4</v>
      </c>
      <c r="E415" s="8" t="n">
        <v>634.7</v>
      </c>
      <c r="F415" s="8" t="n">
        <v>864.7</v>
      </c>
      <c r="G415" s="8" t="n">
        <v>1555.2</v>
      </c>
      <c r="H415" s="8" t="n">
        <v>1183.2</v>
      </c>
      <c r="I415" s="8" t="n">
        <v>1312.1</v>
      </c>
      <c r="J415" s="8" t="n">
        <v>1787.2</v>
      </c>
      <c r="K415" s="8" t="n">
        <v>563.6</v>
      </c>
      <c r="L415" s="11" t="n">
        <v>101.9267</v>
      </c>
      <c r="M415" s="11" t="n">
        <v>94.3964</v>
      </c>
      <c r="N415" s="11" t="n">
        <v>110.8957</v>
      </c>
      <c r="O415" s="11" t="n">
        <v>55.7841</v>
      </c>
      <c r="P415" s="11" t="n">
        <v>85.3552</v>
      </c>
      <c r="Q415" s="11" t="n">
        <v>93.8818</v>
      </c>
      <c r="R415" s="11" t="n">
        <v>119.6185</v>
      </c>
      <c r="S415" s="22" t="n">
        <v>1087.4</v>
      </c>
      <c r="U415" s="21" t="n">
        <v>89.8483</v>
      </c>
    </row>
    <row r="416" customFormat="false" ht="15" hidden="false" customHeight="true" outlineLevel="0" collapsed="false">
      <c r="A416" s="7" t="n">
        <v>38899</v>
      </c>
      <c r="B416" s="8" t="n">
        <v>14185</v>
      </c>
      <c r="C416" s="8" t="n">
        <v>1482.1</v>
      </c>
      <c r="D416" s="8" t="n">
        <v>233.1</v>
      </c>
      <c r="E416" s="8" t="n">
        <v>633.1</v>
      </c>
      <c r="F416" s="8" t="n">
        <v>866.6</v>
      </c>
      <c r="G416" s="8" t="n">
        <v>1561.1</v>
      </c>
      <c r="H416" s="8" t="n">
        <v>1185.4</v>
      </c>
      <c r="I416" s="8" t="n">
        <v>1306.7</v>
      </c>
      <c r="J416" s="8" t="n">
        <v>1773</v>
      </c>
      <c r="K416" s="8" t="n">
        <v>559.8</v>
      </c>
      <c r="L416" s="11" t="n">
        <v>101.6573</v>
      </c>
      <c r="M416" s="11" t="n">
        <v>93.9377</v>
      </c>
      <c r="N416" s="11" t="n">
        <v>110.8854</v>
      </c>
      <c r="O416" s="11" t="n">
        <v>56.4143</v>
      </c>
      <c r="P416" s="11" t="n">
        <v>81.9262</v>
      </c>
      <c r="Q416" s="11" t="n">
        <v>94.1984</v>
      </c>
      <c r="R416" s="11" t="n">
        <v>120.136</v>
      </c>
      <c r="S416" s="22" t="n">
        <v>1071.6</v>
      </c>
      <c r="U416" s="21" t="n">
        <v>83.5472</v>
      </c>
    </row>
    <row r="417" customFormat="false" ht="15" hidden="false" customHeight="true" outlineLevel="0" collapsed="false">
      <c r="A417" s="7" t="n">
        <v>38930</v>
      </c>
      <c r="B417" s="8" t="n">
        <v>14154</v>
      </c>
      <c r="C417" s="8" t="n">
        <v>1478.9</v>
      </c>
      <c r="D417" s="8" t="n">
        <v>228.8</v>
      </c>
      <c r="E417" s="8" t="n">
        <v>632.9</v>
      </c>
      <c r="F417" s="8" t="n">
        <v>870.4</v>
      </c>
      <c r="G417" s="8" t="n">
        <v>1560.1</v>
      </c>
      <c r="H417" s="8" t="n">
        <v>1187.3</v>
      </c>
      <c r="I417" s="8" t="n">
        <v>1305.5</v>
      </c>
      <c r="J417" s="8" t="n">
        <v>1766</v>
      </c>
      <c r="K417" s="8" t="n">
        <v>556.8</v>
      </c>
      <c r="L417" s="11" t="n">
        <v>102.4705</v>
      </c>
      <c r="M417" s="11" t="n">
        <v>95.0843</v>
      </c>
      <c r="N417" s="11" t="n">
        <v>111.2378</v>
      </c>
      <c r="O417" s="11" t="n">
        <v>57.2902</v>
      </c>
      <c r="P417" s="11" t="n">
        <v>84.8495</v>
      </c>
      <c r="Q417" s="11" t="n">
        <v>93.9467</v>
      </c>
      <c r="R417" s="11" t="n">
        <v>121.1631</v>
      </c>
      <c r="S417" s="22" t="n">
        <v>1063</v>
      </c>
      <c r="U417" s="21" t="n">
        <v>88.3077</v>
      </c>
    </row>
    <row r="418" customFormat="false" ht="15" hidden="false" customHeight="true" outlineLevel="0" collapsed="false">
      <c r="A418" s="7" t="n">
        <v>38961</v>
      </c>
      <c r="B418" s="8" t="n">
        <v>14120</v>
      </c>
      <c r="C418" s="8" t="n">
        <v>1484.1</v>
      </c>
      <c r="D418" s="8" t="n">
        <v>228.2</v>
      </c>
      <c r="E418" s="8" t="n">
        <v>629</v>
      </c>
      <c r="F418" s="8" t="n">
        <v>867.1</v>
      </c>
      <c r="G418" s="8" t="n">
        <v>1560.7</v>
      </c>
      <c r="H418" s="8" t="n">
        <v>1187.4</v>
      </c>
      <c r="I418" s="8" t="n">
        <v>1301.6</v>
      </c>
      <c r="J418" s="8" t="n">
        <v>1765.1</v>
      </c>
      <c r="K418" s="8" t="n">
        <v>555.2</v>
      </c>
      <c r="L418" s="11" t="n">
        <v>102.5967</v>
      </c>
      <c r="M418" s="11" t="n">
        <v>94.9862</v>
      </c>
      <c r="N418" s="11" t="n">
        <v>111.6637</v>
      </c>
      <c r="O418" s="11" t="n">
        <v>58.3363</v>
      </c>
      <c r="P418" s="11" t="n">
        <v>83.7029</v>
      </c>
      <c r="Q418" s="11" t="n">
        <v>94.5917</v>
      </c>
      <c r="R418" s="11" t="n">
        <v>121.5459</v>
      </c>
      <c r="S418" s="22" t="n">
        <v>1057.9</v>
      </c>
      <c r="U418" s="21" t="n">
        <v>86.0322</v>
      </c>
    </row>
    <row r="419" customFormat="false" ht="15" hidden="false" customHeight="true" outlineLevel="0" collapsed="false">
      <c r="A419" s="7" t="n">
        <v>38991</v>
      </c>
      <c r="B419" s="8" t="n">
        <v>14068</v>
      </c>
      <c r="C419" s="8" t="n">
        <v>1479.6</v>
      </c>
      <c r="D419" s="8" t="n">
        <v>227.4</v>
      </c>
      <c r="E419" s="8" t="n">
        <v>630</v>
      </c>
      <c r="F419" s="8" t="n">
        <v>867.2</v>
      </c>
      <c r="G419" s="8" t="n">
        <v>1554.3</v>
      </c>
      <c r="H419" s="8" t="n">
        <v>1187.7</v>
      </c>
      <c r="I419" s="8" t="n">
        <v>1297.1</v>
      </c>
      <c r="J419" s="8" t="n">
        <v>1760.1</v>
      </c>
      <c r="K419" s="8" t="n">
        <v>551.9</v>
      </c>
      <c r="L419" s="11" t="n">
        <v>102.1083</v>
      </c>
      <c r="M419" s="11" t="n">
        <v>94.3163</v>
      </c>
      <c r="N419" s="11" t="n">
        <v>111.4235</v>
      </c>
      <c r="O419" s="11" t="n">
        <v>58.8617</v>
      </c>
      <c r="P419" s="11" t="n">
        <v>83.2422</v>
      </c>
      <c r="Q419" s="11" t="n">
        <v>94.9608</v>
      </c>
      <c r="R419" s="11" t="n">
        <v>121.1091</v>
      </c>
      <c r="S419" s="22" t="n">
        <v>1050.8</v>
      </c>
      <c r="U419" s="21" t="n">
        <v>84.6712</v>
      </c>
    </row>
    <row r="420" customFormat="false" ht="15" hidden="false" customHeight="true" outlineLevel="0" collapsed="false">
      <c r="A420" s="7" t="n">
        <v>39022</v>
      </c>
      <c r="B420" s="8" t="n">
        <v>14034</v>
      </c>
      <c r="C420" s="8" t="n">
        <v>1482.7</v>
      </c>
      <c r="D420" s="8" t="n">
        <v>225.1</v>
      </c>
      <c r="E420" s="8" t="n">
        <v>631.9</v>
      </c>
      <c r="F420" s="8" t="n">
        <v>866.3</v>
      </c>
      <c r="G420" s="8" t="n">
        <v>1557.6</v>
      </c>
      <c r="H420" s="8" t="n">
        <v>1186.4</v>
      </c>
      <c r="I420" s="8" t="n">
        <v>1294.3</v>
      </c>
      <c r="J420" s="8" t="n">
        <v>1749</v>
      </c>
      <c r="K420" s="8" t="n">
        <v>546.1</v>
      </c>
      <c r="L420" s="11" t="n">
        <v>102.2234</v>
      </c>
      <c r="M420" s="11" t="n">
        <v>94.7787</v>
      </c>
      <c r="N420" s="11" t="n">
        <v>111.0679</v>
      </c>
      <c r="O420" s="11" t="n">
        <v>59.3774</v>
      </c>
      <c r="P420" s="11" t="n">
        <v>84.5045</v>
      </c>
      <c r="Q420" s="11" t="n">
        <v>95.4835</v>
      </c>
      <c r="R420" s="11" t="n">
        <v>120.6442</v>
      </c>
      <c r="S420" s="22" t="n">
        <v>1042.2</v>
      </c>
      <c r="U420" s="21" t="n">
        <v>86.1803</v>
      </c>
    </row>
    <row r="421" customFormat="false" ht="15" hidden="false" customHeight="true" outlineLevel="0" collapsed="false">
      <c r="A421" s="7" t="n">
        <v>39052</v>
      </c>
      <c r="B421" s="8" t="n">
        <v>14009</v>
      </c>
      <c r="C421" s="8" t="n">
        <v>1470.1</v>
      </c>
      <c r="D421" s="8" t="n">
        <v>224.6</v>
      </c>
      <c r="E421" s="8" t="n">
        <v>632.8</v>
      </c>
      <c r="F421" s="8" t="n">
        <v>864.3</v>
      </c>
      <c r="G421" s="8" t="n">
        <v>1559.5</v>
      </c>
      <c r="H421" s="8" t="n">
        <v>1183.8</v>
      </c>
      <c r="I421" s="8" t="n">
        <v>1290.4</v>
      </c>
      <c r="J421" s="8" t="n">
        <v>1748.7</v>
      </c>
      <c r="K421" s="8" t="n">
        <v>544.4</v>
      </c>
      <c r="L421" s="11" t="n">
        <v>103.7877</v>
      </c>
      <c r="M421" s="11" t="n">
        <v>96.305</v>
      </c>
      <c r="N421" s="11" t="n">
        <v>112.6632</v>
      </c>
      <c r="O421" s="11" t="n">
        <v>60.3209</v>
      </c>
      <c r="P421" s="11" t="n">
        <v>86.5302</v>
      </c>
      <c r="Q421" s="11" t="n">
        <v>94.9546</v>
      </c>
      <c r="R421" s="11" t="n">
        <v>124.0093</v>
      </c>
      <c r="S421" s="22" t="n">
        <v>1040.7</v>
      </c>
      <c r="U421" s="21" t="n">
        <v>89.0554</v>
      </c>
    </row>
    <row r="422" customFormat="false" ht="15" hidden="false" customHeight="true" outlineLevel="0" collapsed="false">
      <c r="A422" s="7" t="n">
        <v>39083</v>
      </c>
      <c r="B422" s="8" t="n">
        <v>14004</v>
      </c>
      <c r="C422" s="8" t="n">
        <v>1479.9</v>
      </c>
      <c r="D422" s="8" t="n">
        <v>222.4</v>
      </c>
      <c r="E422" s="8" t="n">
        <v>629.8</v>
      </c>
      <c r="F422" s="8" t="n">
        <v>864.6</v>
      </c>
      <c r="G422" s="8" t="n">
        <v>1561.7</v>
      </c>
      <c r="H422" s="8" t="n">
        <v>1185.6</v>
      </c>
      <c r="I422" s="8" t="n">
        <v>1290.2</v>
      </c>
      <c r="J422" s="8" t="n">
        <v>1731.2</v>
      </c>
      <c r="K422" s="8" t="n">
        <v>540</v>
      </c>
      <c r="L422" s="11" t="n">
        <v>103.433</v>
      </c>
      <c r="M422" s="11" t="n">
        <v>95.7266</v>
      </c>
      <c r="N422" s="11" t="n">
        <v>112.61</v>
      </c>
      <c r="O422" s="11" t="n">
        <v>60.8266</v>
      </c>
      <c r="P422" s="11" t="n">
        <v>84.6244</v>
      </c>
      <c r="Q422" s="11" t="n">
        <v>95.3586</v>
      </c>
      <c r="R422" s="11" t="n">
        <v>123.601</v>
      </c>
      <c r="S422" s="22" t="n">
        <v>1023.3</v>
      </c>
      <c r="U422" s="21" t="n">
        <v>84.8397</v>
      </c>
    </row>
    <row r="423" customFormat="false" ht="15" hidden="false" customHeight="true" outlineLevel="0" collapsed="false">
      <c r="A423" s="7" t="n">
        <v>39114</v>
      </c>
      <c r="B423" s="8" t="n">
        <v>13993</v>
      </c>
      <c r="C423" s="8" t="n">
        <v>1478.7</v>
      </c>
      <c r="D423" s="8" t="n">
        <v>220.2</v>
      </c>
      <c r="E423" s="8" t="n">
        <v>630.5</v>
      </c>
      <c r="F423" s="8" t="n">
        <v>864.7</v>
      </c>
      <c r="G423" s="8" t="n">
        <v>1563.1</v>
      </c>
      <c r="H423" s="8" t="n">
        <v>1188.9</v>
      </c>
      <c r="I423" s="8" t="n">
        <v>1287.7</v>
      </c>
      <c r="J423" s="8" t="n">
        <v>1733.7</v>
      </c>
      <c r="K423" s="8" t="n">
        <v>539.8</v>
      </c>
      <c r="L423" s="11" t="n">
        <v>103.7703</v>
      </c>
      <c r="M423" s="11" t="n">
        <v>96.408</v>
      </c>
      <c r="N423" s="11" t="n">
        <v>112.4775</v>
      </c>
      <c r="O423" s="11" t="n">
        <v>61.6272</v>
      </c>
      <c r="P423" s="11" t="n">
        <v>86.803</v>
      </c>
      <c r="Q423" s="11" t="n">
        <v>95.4333</v>
      </c>
      <c r="R423" s="11" t="n">
        <v>124.3148</v>
      </c>
      <c r="S423" s="22" t="n">
        <v>1022.8</v>
      </c>
      <c r="U423" s="21" t="n">
        <v>87.7655</v>
      </c>
    </row>
    <row r="424" customFormat="false" ht="15" hidden="false" customHeight="true" outlineLevel="0" collapsed="false">
      <c r="A424" s="7" t="n">
        <v>39142</v>
      </c>
      <c r="B424" s="8" t="n">
        <v>13964</v>
      </c>
      <c r="C424" s="8" t="n">
        <v>1480.9</v>
      </c>
      <c r="D424" s="8" t="n">
        <v>219.7</v>
      </c>
      <c r="E424" s="8" t="n">
        <v>629</v>
      </c>
      <c r="F424" s="8" t="n">
        <v>862.8</v>
      </c>
      <c r="G424" s="8" t="n">
        <v>1563.1</v>
      </c>
      <c r="H424" s="8" t="n">
        <v>1188.3</v>
      </c>
      <c r="I424" s="8" t="n">
        <v>1277.6</v>
      </c>
      <c r="J424" s="8" t="n">
        <v>1726.8</v>
      </c>
      <c r="K424" s="8" t="n">
        <v>538.5</v>
      </c>
      <c r="L424" s="11" t="n">
        <v>104.6813</v>
      </c>
      <c r="M424" s="11" t="n">
        <v>97.7607</v>
      </c>
      <c r="N424" s="11" t="n">
        <v>112.7821</v>
      </c>
      <c r="O424" s="11" t="n">
        <v>63.3708</v>
      </c>
      <c r="P424" s="11" t="n">
        <v>87.3168</v>
      </c>
      <c r="Q424" s="11" t="n">
        <v>95.4666</v>
      </c>
      <c r="R424" s="11" t="n">
        <v>125.5288</v>
      </c>
      <c r="S424" s="22" t="n">
        <v>1019.4</v>
      </c>
      <c r="U424" s="21" t="n">
        <v>88.4451</v>
      </c>
    </row>
    <row r="425" customFormat="false" ht="15" hidden="false" customHeight="true" outlineLevel="0" collapsed="false">
      <c r="A425" s="7" t="n">
        <v>39173</v>
      </c>
      <c r="B425" s="8" t="n">
        <v>13939</v>
      </c>
      <c r="C425" s="8" t="n">
        <v>1479.3</v>
      </c>
      <c r="D425" s="8" t="n">
        <v>217.9</v>
      </c>
      <c r="E425" s="8" t="n">
        <v>625.5</v>
      </c>
      <c r="F425" s="8" t="n">
        <v>860.4</v>
      </c>
      <c r="G425" s="8" t="n">
        <v>1566.7</v>
      </c>
      <c r="H425" s="8" t="n">
        <v>1188.4</v>
      </c>
      <c r="I425" s="8" t="n">
        <v>1271.3</v>
      </c>
      <c r="J425" s="8" t="n">
        <v>1723.7</v>
      </c>
      <c r="K425" s="8" t="n">
        <v>539.4</v>
      </c>
      <c r="L425" s="11" t="n">
        <v>105.3577</v>
      </c>
      <c r="M425" s="11" t="n">
        <v>98.8315</v>
      </c>
      <c r="N425" s="11" t="n">
        <v>112.9206</v>
      </c>
      <c r="O425" s="11" t="n">
        <v>64.8973</v>
      </c>
      <c r="P425" s="11" t="n">
        <v>89.4751</v>
      </c>
      <c r="Q425" s="11" t="n">
        <v>95.8183</v>
      </c>
      <c r="R425" s="11" t="n">
        <v>125.912</v>
      </c>
      <c r="S425" s="22" t="n">
        <v>1010.7</v>
      </c>
      <c r="U425" s="21" t="n">
        <v>90.9658</v>
      </c>
    </row>
    <row r="426" customFormat="false" ht="15" hidden="false" customHeight="true" outlineLevel="0" collapsed="false">
      <c r="A426" s="7" t="n">
        <v>39203</v>
      </c>
      <c r="B426" s="8" t="n">
        <v>13922</v>
      </c>
      <c r="C426" s="8" t="n">
        <v>1482.6</v>
      </c>
      <c r="D426" s="8" t="n">
        <v>216.8</v>
      </c>
      <c r="E426" s="8" t="n">
        <v>623.5</v>
      </c>
      <c r="F426" s="8" t="n">
        <v>860.9</v>
      </c>
      <c r="G426" s="8" t="n">
        <v>1565.1</v>
      </c>
      <c r="H426" s="8" t="n">
        <v>1190.4</v>
      </c>
      <c r="I426" s="8" t="n">
        <v>1269.6</v>
      </c>
      <c r="J426" s="8" t="n">
        <v>1716.4</v>
      </c>
      <c r="K426" s="8" t="n">
        <v>535.9</v>
      </c>
      <c r="L426" s="11" t="n">
        <v>105.3756</v>
      </c>
      <c r="M426" s="11" t="n">
        <v>98.9766</v>
      </c>
      <c r="N426" s="11" t="n">
        <v>112.7674</v>
      </c>
      <c r="O426" s="11" t="n">
        <v>64.707</v>
      </c>
      <c r="P426" s="11" t="n">
        <v>89.9914</v>
      </c>
      <c r="Q426" s="11" t="n">
        <v>95.0672</v>
      </c>
      <c r="R426" s="11" t="n">
        <v>125.8012</v>
      </c>
      <c r="S426" s="22" t="n">
        <v>1001.5</v>
      </c>
      <c r="U426" s="21" t="n">
        <v>90.2516</v>
      </c>
    </row>
    <row r="427" customFormat="false" ht="15" hidden="false" customHeight="true" outlineLevel="0" collapsed="false">
      <c r="A427" s="7" t="n">
        <v>39234</v>
      </c>
      <c r="B427" s="8" t="n">
        <v>13903</v>
      </c>
      <c r="C427" s="8" t="n">
        <v>1488.7</v>
      </c>
      <c r="D427" s="8" t="n">
        <v>214.6</v>
      </c>
      <c r="E427" s="8" t="n">
        <v>622.9</v>
      </c>
      <c r="F427" s="8" t="n">
        <v>861.6</v>
      </c>
      <c r="G427" s="8" t="n">
        <v>1568.3</v>
      </c>
      <c r="H427" s="8" t="n">
        <v>1192</v>
      </c>
      <c r="I427" s="8" t="n">
        <v>1265.8</v>
      </c>
      <c r="J427" s="8" t="n">
        <v>1712.4</v>
      </c>
      <c r="K427" s="8" t="n">
        <v>532.1</v>
      </c>
      <c r="L427" s="11" t="n">
        <v>105.8434</v>
      </c>
      <c r="M427" s="11" t="n">
        <v>99.6221</v>
      </c>
      <c r="N427" s="11" t="n">
        <v>112.9928</v>
      </c>
      <c r="O427" s="11" t="n">
        <v>63.9806</v>
      </c>
      <c r="P427" s="11" t="n">
        <v>92.1198</v>
      </c>
      <c r="Q427" s="11" t="n">
        <v>95.7388</v>
      </c>
      <c r="R427" s="11" t="n">
        <v>126.1477</v>
      </c>
      <c r="S427" s="22" t="n">
        <v>996.5</v>
      </c>
      <c r="U427" s="21" t="n">
        <v>91.7515</v>
      </c>
    </row>
    <row r="428" customFormat="false" ht="15" hidden="false" customHeight="true" outlineLevel="0" collapsed="false">
      <c r="A428" s="7" t="n">
        <v>39264</v>
      </c>
      <c r="B428" s="8" t="n">
        <v>13881</v>
      </c>
      <c r="C428" s="8" t="n">
        <v>1495.6</v>
      </c>
      <c r="D428" s="8" t="n">
        <v>214.4</v>
      </c>
      <c r="E428" s="8" t="n">
        <v>621.6</v>
      </c>
      <c r="F428" s="8" t="n">
        <v>861</v>
      </c>
      <c r="G428" s="8" t="n">
        <v>1565.1</v>
      </c>
      <c r="H428" s="8" t="n">
        <v>1190.8</v>
      </c>
      <c r="I428" s="8" t="n">
        <v>1263.7</v>
      </c>
      <c r="J428" s="8" t="n">
        <v>1707.3</v>
      </c>
      <c r="K428" s="8" t="n">
        <v>529.9</v>
      </c>
      <c r="L428" s="11" t="n">
        <v>105.9225</v>
      </c>
      <c r="M428" s="11" t="n">
        <v>99.6211</v>
      </c>
      <c r="N428" s="11" t="n">
        <v>113.1788</v>
      </c>
      <c r="O428" s="11" t="n">
        <v>64.1541</v>
      </c>
      <c r="P428" s="11" t="n">
        <v>91.3429</v>
      </c>
      <c r="Q428" s="11" t="n">
        <v>96.4245</v>
      </c>
      <c r="R428" s="11" t="n">
        <v>126.7565</v>
      </c>
      <c r="S428" s="22" t="n">
        <v>991.2</v>
      </c>
      <c r="U428" s="21" t="n">
        <v>89.3447</v>
      </c>
    </row>
    <row r="429" customFormat="false" ht="15" hidden="false" customHeight="true" outlineLevel="0" collapsed="false">
      <c r="A429" s="7" t="n">
        <v>39295</v>
      </c>
      <c r="B429" s="8" t="n">
        <v>13821</v>
      </c>
      <c r="C429" s="8" t="n">
        <v>1483.6</v>
      </c>
      <c r="D429" s="8" t="n">
        <v>211.5</v>
      </c>
      <c r="E429" s="8" t="n">
        <v>615.6</v>
      </c>
      <c r="F429" s="8" t="n">
        <v>862.9</v>
      </c>
      <c r="G429" s="8" t="n">
        <v>1559.6</v>
      </c>
      <c r="H429" s="8" t="n">
        <v>1186.6</v>
      </c>
      <c r="I429" s="8" t="n">
        <v>1259.3</v>
      </c>
      <c r="J429" s="8" t="n">
        <v>1707.6</v>
      </c>
      <c r="K429" s="8" t="n">
        <v>526.4</v>
      </c>
      <c r="L429" s="11" t="n">
        <v>105.6772</v>
      </c>
      <c r="M429" s="11" t="n">
        <v>99.8334</v>
      </c>
      <c r="N429" s="11" t="n">
        <v>112.327</v>
      </c>
      <c r="O429" s="11" t="n">
        <v>64.7321</v>
      </c>
      <c r="P429" s="11" t="n">
        <v>92.3401</v>
      </c>
      <c r="Q429" s="11" t="n">
        <v>94.4532</v>
      </c>
      <c r="R429" s="11" t="n">
        <v>126.2963</v>
      </c>
      <c r="S429" s="22" t="n">
        <v>988.3</v>
      </c>
      <c r="U429" s="21" t="n">
        <v>89.5223</v>
      </c>
    </row>
    <row r="430" customFormat="false" ht="15" hidden="false" customHeight="true" outlineLevel="0" collapsed="false">
      <c r="A430" s="7" t="n">
        <v>39326</v>
      </c>
      <c r="B430" s="8" t="n">
        <v>13784</v>
      </c>
      <c r="C430" s="8" t="n">
        <v>1475.9</v>
      </c>
      <c r="D430" s="8" t="n">
        <v>210.6</v>
      </c>
      <c r="E430" s="8" t="n">
        <v>618.5</v>
      </c>
      <c r="F430" s="8" t="n">
        <v>863.1</v>
      </c>
      <c r="G430" s="8" t="n">
        <v>1559.5</v>
      </c>
      <c r="H430" s="8" t="n">
        <v>1183.8</v>
      </c>
      <c r="I430" s="8" t="n">
        <v>1254.4</v>
      </c>
      <c r="J430" s="8" t="n">
        <v>1704.9</v>
      </c>
      <c r="K430" s="8" t="n">
        <v>522.8</v>
      </c>
      <c r="L430" s="11" t="n">
        <v>106.0198</v>
      </c>
      <c r="M430" s="11" t="n">
        <v>100.1502</v>
      </c>
      <c r="N430" s="11" t="n">
        <v>112.7024</v>
      </c>
      <c r="O430" s="11" t="n">
        <v>65.6622</v>
      </c>
      <c r="P430" s="11" t="n">
        <v>91.1312</v>
      </c>
      <c r="Q430" s="11" t="n">
        <v>94.7432</v>
      </c>
      <c r="R430" s="11" t="n">
        <v>126.8726</v>
      </c>
      <c r="S430" s="22" t="n">
        <v>982.9</v>
      </c>
      <c r="U430" s="21" t="n">
        <v>85.3362</v>
      </c>
    </row>
    <row r="431" customFormat="false" ht="15" hidden="false" customHeight="true" outlineLevel="0" collapsed="false">
      <c r="A431" s="7" t="n">
        <v>39356</v>
      </c>
      <c r="B431" s="8" t="n">
        <v>13756</v>
      </c>
      <c r="C431" s="8" t="n">
        <v>1483.7</v>
      </c>
      <c r="D431" s="8" t="n">
        <v>209.9</v>
      </c>
      <c r="E431" s="8" t="n">
        <v>616.8</v>
      </c>
      <c r="F431" s="8" t="n">
        <v>857.3</v>
      </c>
      <c r="G431" s="8" t="n">
        <v>1559.3</v>
      </c>
      <c r="H431" s="8" t="n">
        <v>1182.3</v>
      </c>
      <c r="I431" s="8" t="n">
        <v>1250.5</v>
      </c>
      <c r="J431" s="8" t="n">
        <v>1693.8</v>
      </c>
      <c r="K431" s="8" t="n">
        <v>519</v>
      </c>
      <c r="L431" s="11" t="n">
        <v>105.8942</v>
      </c>
      <c r="M431" s="11" t="n">
        <v>100.4617</v>
      </c>
      <c r="N431" s="11" t="n">
        <v>111.997</v>
      </c>
      <c r="O431" s="11" t="n">
        <v>67.0052</v>
      </c>
      <c r="P431" s="11" t="n">
        <v>91.1902</v>
      </c>
      <c r="Q431" s="11" t="n">
        <v>94.3565</v>
      </c>
      <c r="R431" s="11" t="n">
        <v>126.1004</v>
      </c>
      <c r="S431" s="22" t="n">
        <v>970.5</v>
      </c>
      <c r="U431" s="21" t="n">
        <v>84.4206</v>
      </c>
    </row>
    <row r="432" customFormat="false" ht="15" hidden="false" customHeight="true" outlineLevel="0" collapsed="false">
      <c r="A432" s="7" t="n">
        <v>39387</v>
      </c>
      <c r="B432" s="8" t="n">
        <v>13751</v>
      </c>
      <c r="C432" s="8" t="n">
        <v>1483.6</v>
      </c>
      <c r="D432" s="8" t="n">
        <v>209.6</v>
      </c>
      <c r="E432" s="8" t="n">
        <v>616.5</v>
      </c>
      <c r="F432" s="8" t="n">
        <v>856.7</v>
      </c>
      <c r="G432" s="8" t="n">
        <v>1558.9</v>
      </c>
      <c r="H432" s="8" t="n">
        <v>1182.5</v>
      </c>
      <c r="I432" s="8" t="n">
        <v>1251.7</v>
      </c>
      <c r="J432" s="8" t="n">
        <v>1695.4</v>
      </c>
      <c r="K432" s="8" t="n">
        <v>518.2</v>
      </c>
      <c r="L432" s="11" t="n">
        <v>106.4614</v>
      </c>
      <c r="M432" s="11" t="n">
        <v>101.4585</v>
      </c>
      <c r="N432" s="11" t="n">
        <v>111.9873</v>
      </c>
      <c r="O432" s="11" t="n">
        <v>68.6728</v>
      </c>
      <c r="P432" s="11" t="n">
        <v>92.2761</v>
      </c>
      <c r="Q432" s="11" t="n">
        <v>94.3474</v>
      </c>
      <c r="R432" s="11" t="n">
        <v>126.488</v>
      </c>
      <c r="S432" s="22" t="n">
        <v>966.4</v>
      </c>
      <c r="U432" s="21" t="n">
        <v>85.0483</v>
      </c>
    </row>
    <row r="433" customFormat="false" ht="15" hidden="false" customHeight="true" outlineLevel="0" collapsed="false">
      <c r="A433" s="7" t="n">
        <v>39417</v>
      </c>
      <c r="B433" s="8" t="n">
        <v>13739</v>
      </c>
      <c r="C433" s="8" t="n">
        <v>1492.3</v>
      </c>
      <c r="D433" s="8" t="n">
        <v>208.5</v>
      </c>
      <c r="E433" s="8" t="n">
        <v>613.9</v>
      </c>
      <c r="F433" s="8" t="n">
        <v>857.6</v>
      </c>
      <c r="G433" s="8" t="n">
        <v>1557.3</v>
      </c>
      <c r="H433" s="8" t="n">
        <v>1183.6</v>
      </c>
      <c r="I433" s="8" t="n">
        <v>1250.2</v>
      </c>
      <c r="J433" s="8" t="n">
        <v>1688.2</v>
      </c>
      <c r="K433" s="8" t="n">
        <v>513.6</v>
      </c>
      <c r="L433" s="11" t="n">
        <v>106.6125</v>
      </c>
      <c r="M433" s="11" t="n">
        <v>101.8009</v>
      </c>
      <c r="N433" s="11" t="n">
        <v>111.8837</v>
      </c>
      <c r="O433" s="11" t="n">
        <v>70.0984</v>
      </c>
      <c r="P433" s="11" t="n">
        <v>92.2932</v>
      </c>
      <c r="Q433" s="11" t="n">
        <v>94.777</v>
      </c>
      <c r="R433" s="11" t="n">
        <v>126.3957</v>
      </c>
      <c r="S433" s="22" t="n">
        <v>957</v>
      </c>
      <c r="U433" s="21" t="n">
        <v>85.1452</v>
      </c>
    </row>
    <row r="434" customFormat="false" ht="15" hidden="false" customHeight="true" outlineLevel="0" collapsed="false">
      <c r="A434" s="7" t="n">
        <v>39448</v>
      </c>
      <c r="B434" s="8" t="n">
        <v>13717</v>
      </c>
      <c r="C434" s="8" t="n">
        <v>1491.8</v>
      </c>
      <c r="D434" s="8" t="n">
        <v>206.7</v>
      </c>
      <c r="E434" s="8" t="n">
        <v>614.1</v>
      </c>
      <c r="F434" s="8" t="n">
        <v>856.3</v>
      </c>
      <c r="G434" s="8" t="n">
        <v>1557</v>
      </c>
      <c r="H434" s="8" t="n">
        <v>1188</v>
      </c>
      <c r="I434" s="8" t="n">
        <v>1250.6</v>
      </c>
      <c r="J434" s="8" t="n">
        <v>1680.3</v>
      </c>
      <c r="K434" s="8" t="n">
        <v>510.9</v>
      </c>
      <c r="L434" s="11" t="n">
        <v>106.3605</v>
      </c>
      <c r="M434" s="11" t="n">
        <v>101.9245</v>
      </c>
      <c r="N434" s="11" t="n">
        <v>111.1354</v>
      </c>
      <c r="O434" s="11" t="n">
        <v>70.5669</v>
      </c>
      <c r="P434" s="11" t="n">
        <v>90.8284</v>
      </c>
      <c r="Q434" s="11" t="n">
        <v>94.9214</v>
      </c>
      <c r="R434" s="11" t="n">
        <v>125.4943</v>
      </c>
      <c r="S434" s="22" t="n">
        <v>946.5</v>
      </c>
      <c r="U434" s="21" t="n">
        <v>82.3522</v>
      </c>
    </row>
    <row r="435" customFormat="false" ht="15" hidden="false" customHeight="true" outlineLevel="0" collapsed="false">
      <c r="A435" s="7" t="n">
        <v>39479</v>
      </c>
      <c r="B435" s="8" t="n">
        <v>13690</v>
      </c>
      <c r="C435" s="8" t="n">
        <v>1493.1</v>
      </c>
      <c r="D435" s="8" t="n">
        <v>205.2</v>
      </c>
      <c r="E435" s="8" t="n">
        <v>608.2</v>
      </c>
      <c r="F435" s="8" t="n">
        <v>856.1</v>
      </c>
      <c r="G435" s="8" t="n">
        <v>1557.4</v>
      </c>
      <c r="H435" s="8" t="n">
        <v>1189.8</v>
      </c>
      <c r="I435" s="8" t="n">
        <v>1247</v>
      </c>
      <c r="J435" s="8" t="n">
        <v>1677.9</v>
      </c>
      <c r="K435" s="8" t="n">
        <v>505.9</v>
      </c>
      <c r="L435" s="11" t="n">
        <v>105.5496</v>
      </c>
      <c r="M435" s="11" t="n">
        <v>101.4216</v>
      </c>
      <c r="N435" s="11" t="n">
        <v>109.9235</v>
      </c>
      <c r="O435" s="11" t="n">
        <v>71.893</v>
      </c>
      <c r="P435" s="11" t="n">
        <v>90.5937</v>
      </c>
      <c r="Q435" s="11" t="n">
        <v>94.497</v>
      </c>
      <c r="R435" s="11" t="n">
        <v>123.6176</v>
      </c>
      <c r="S435" s="22" t="n">
        <v>946.1</v>
      </c>
      <c r="U435" s="21" t="n">
        <v>82.4972</v>
      </c>
    </row>
    <row r="436" customFormat="false" ht="15" hidden="false" customHeight="true" outlineLevel="0" collapsed="false">
      <c r="A436" s="7" t="n">
        <v>39508</v>
      </c>
      <c r="B436" s="8" t="n">
        <v>13650</v>
      </c>
      <c r="C436" s="8" t="n">
        <v>1488.2</v>
      </c>
      <c r="D436" s="8" t="n">
        <v>203.8</v>
      </c>
      <c r="E436" s="8" t="n">
        <v>608</v>
      </c>
      <c r="F436" s="8" t="n">
        <v>854.7</v>
      </c>
      <c r="G436" s="8" t="n">
        <v>1558</v>
      </c>
      <c r="H436" s="8" t="n">
        <v>1195.5</v>
      </c>
      <c r="I436" s="8" t="n">
        <v>1248.2</v>
      </c>
      <c r="J436" s="8" t="n">
        <v>1655.2</v>
      </c>
      <c r="K436" s="8" t="n">
        <v>501.1</v>
      </c>
      <c r="L436" s="11" t="n">
        <v>105.1411</v>
      </c>
      <c r="M436" s="11" t="n">
        <v>101.2764</v>
      </c>
      <c r="N436" s="11" t="n">
        <v>109.169</v>
      </c>
      <c r="O436" s="11" t="n">
        <v>72.9043</v>
      </c>
      <c r="P436" s="11" t="n">
        <v>88.1323</v>
      </c>
      <c r="Q436" s="11" t="n">
        <v>94.9084</v>
      </c>
      <c r="R436" s="11" t="n">
        <v>122.2305</v>
      </c>
      <c r="S436" s="22" t="n">
        <v>920.5</v>
      </c>
      <c r="U436" s="21" t="n">
        <v>77.3119</v>
      </c>
    </row>
    <row r="437" customFormat="false" ht="15" hidden="false" customHeight="true" outlineLevel="0" collapsed="false">
      <c r="A437" s="7" t="n">
        <v>39539</v>
      </c>
      <c r="B437" s="8" t="n">
        <v>13589</v>
      </c>
      <c r="C437" s="8" t="n">
        <v>1484.1</v>
      </c>
      <c r="D437" s="8" t="n">
        <v>202.5</v>
      </c>
      <c r="E437" s="8" t="n">
        <v>606.6</v>
      </c>
      <c r="F437" s="8" t="n">
        <v>854.7</v>
      </c>
      <c r="G437" s="8" t="n">
        <v>1548.1</v>
      </c>
      <c r="H437" s="8" t="n">
        <v>1196.5</v>
      </c>
      <c r="I437" s="8" t="n">
        <v>1246.1</v>
      </c>
      <c r="J437" s="8" t="n">
        <v>1636.5</v>
      </c>
      <c r="K437" s="8" t="n">
        <v>494.2</v>
      </c>
      <c r="L437" s="11" t="n">
        <v>104.1184</v>
      </c>
      <c r="M437" s="11" t="n">
        <v>99.9635</v>
      </c>
      <c r="N437" s="11" t="n">
        <v>108.545</v>
      </c>
      <c r="O437" s="11" t="n">
        <v>73.1725</v>
      </c>
      <c r="P437" s="11" t="n">
        <v>85.8628</v>
      </c>
      <c r="Q437" s="11" t="n">
        <v>94.6227</v>
      </c>
      <c r="R437" s="11" t="n">
        <v>121.0039</v>
      </c>
      <c r="S437" s="22" t="n">
        <v>901.1</v>
      </c>
      <c r="U437" s="21" t="n">
        <v>73.5103</v>
      </c>
    </row>
    <row r="438" customFormat="false" ht="15" hidden="false" customHeight="true" outlineLevel="0" collapsed="false">
      <c r="A438" s="7" t="n">
        <v>39569</v>
      </c>
      <c r="B438" s="8" t="n">
        <v>13555</v>
      </c>
      <c r="C438" s="8" t="n">
        <v>1481.2</v>
      </c>
      <c r="D438" s="8" t="n">
        <v>201.1</v>
      </c>
      <c r="E438" s="8" t="n">
        <v>602.2</v>
      </c>
      <c r="F438" s="8" t="n">
        <v>852.9</v>
      </c>
      <c r="G438" s="8" t="n">
        <v>1546.8</v>
      </c>
      <c r="H438" s="8" t="n">
        <v>1197.9</v>
      </c>
      <c r="I438" s="8" t="n">
        <v>1242.6</v>
      </c>
      <c r="J438" s="8" t="n">
        <v>1644.1</v>
      </c>
      <c r="K438" s="8" t="n">
        <v>488.5</v>
      </c>
      <c r="L438" s="11" t="n">
        <v>103.5516</v>
      </c>
      <c r="M438" s="11" t="n">
        <v>99.3178</v>
      </c>
      <c r="N438" s="11" t="n">
        <v>108.0898</v>
      </c>
      <c r="O438" s="11" t="n">
        <v>73.2315</v>
      </c>
      <c r="P438" s="11" t="n">
        <v>85.5351</v>
      </c>
      <c r="Q438" s="11" t="n">
        <v>93.8595</v>
      </c>
      <c r="R438" s="11" t="n">
        <v>119.8799</v>
      </c>
      <c r="S438" s="22" t="n">
        <v>902.7</v>
      </c>
      <c r="U438" s="21" t="n">
        <v>72.6238</v>
      </c>
    </row>
    <row r="439" customFormat="false" ht="15" hidden="false" customHeight="true" outlineLevel="0" collapsed="false">
      <c r="A439" s="7" t="n">
        <v>39600</v>
      </c>
      <c r="B439" s="8" t="n">
        <v>13494</v>
      </c>
      <c r="C439" s="8" t="n">
        <v>1477.4</v>
      </c>
      <c r="D439" s="8" t="n">
        <v>200.4</v>
      </c>
      <c r="E439" s="8" t="n">
        <v>595.4</v>
      </c>
      <c r="F439" s="8" t="n">
        <v>851.6</v>
      </c>
      <c r="G439" s="8" t="n">
        <v>1538</v>
      </c>
      <c r="H439" s="8" t="n">
        <v>1196.7</v>
      </c>
      <c r="I439" s="8" t="n">
        <v>1237.7</v>
      </c>
      <c r="J439" s="8" t="n">
        <v>1643.1</v>
      </c>
      <c r="K439" s="8" t="n">
        <v>484.2</v>
      </c>
      <c r="L439" s="11" t="n">
        <v>102.8599</v>
      </c>
      <c r="M439" s="11" t="n">
        <v>99.0259</v>
      </c>
      <c r="N439" s="11" t="n">
        <v>106.8717</v>
      </c>
      <c r="O439" s="11" t="n">
        <v>73.2178</v>
      </c>
      <c r="P439" s="11" t="n">
        <v>86.212</v>
      </c>
      <c r="Q439" s="11" t="n">
        <v>93.6832</v>
      </c>
      <c r="R439" s="11" t="n">
        <v>118.5369</v>
      </c>
      <c r="S439" s="22" t="n">
        <v>900.6</v>
      </c>
      <c r="U439" s="21" t="n">
        <v>74.7803</v>
      </c>
    </row>
    <row r="440" customFormat="false" ht="15" hidden="false" customHeight="true" outlineLevel="0" collapsed="false">
      <c r="A440" s="7" t="n">
        <v>39630</v>
      </c>
      <c r="B440" s="8" t="n">
        <v>13419</v>
      </c>
      <c r="C440" s="8" t="n">
        <v>1472.6</v>
      </c>
      <c r="D440" s="8" t="n">
        <v>200.5</v>
      </c>
      <c r="E440" s="8" t="n">
        <v>591.9</v>
      </c>
      <c r="F440" s="8" t="n">
        <v>848.4</v>
      </c>
      <c r="G440" s="8" t="n">
        <v>1528.2</v>
      </c>
      <c r="H440" s="8" t="n">
        <v>1197.3</v>
      </c>
      <c r="I440" s="8" t="n">
        <v>1234.6</v>
      </c>
      <c r="J440" s="8" t="n">
        <v>1620.8</v>
      </c>
      <c r="K440" s="8" t="n">
        <v>478.5</v>
      </c>
      <c r="L440" s="11" t="n">
        <v>101.8548</v>
      </c>
      <c r="M440" s="11" t="n">
        <v>97.667</v>
      </c>
      <c r="N440" s="11" t="n">
        <v>106.3479</v>
      </c>
      <c r="O440" s="11" t="n">
        <v>71.9805</v>
      </c>
      <c r="P440" s="11" t="n">
        <v>83.8096</v>
      </c>
      <c r="Q440" s="11" t="n">
        <v>93.3007</v>
      </c>
      <c r="R440" s="11" t="n">
        <v>117.5275</v>
      </c>
      <c r="S440" s="22" t="n">
        <v>884</v>
      </c>
      <c r="U440" s="21" t="n">
        <v>73.0298</v>
      </c>
    </row>
    <row r="441" customFormat="false" ht="15" hidden="false" customHeight="true" outlineLevel="0" collapsed="false">
      <c r="A441" s="7" t="n">
        <v>39661</v>
      </c>
      <c r="B441" s="8" t="n">
        <v>13348</v>
      </c>
      <c r="C441" s="8" t="n">
        <v>1473.1</v>
      </c>
      <c r="D441" s="8" t="n">
        <v>201.6</v>
      </c>
      <c r="E441" s="8" t="n">
        <v>590.8</v>
      </c>
      <c r="F441" s="8" t="n">
        <v>845</v>
      </c>
      <c r="G441" s="8" t="n">
        <v>1528.4</v>
      </c>
      <c r="H441" s="8" t="n">
        <v>1192.4</v>
      </c>
      <c r="I441" s="8" t="n">
        <v>1234.7</v>
      </c>
      <c r="J441" s="8" t="n">
        <v>1588</v>
      </c>
      <c r="K441" s="8" t="n">
        <v>471.1</v>
      </c>
      <c r="L441" s="11" t="n">
        <v>100.5497</v>
      </c>
      <c r="M441" s="11" t="n">
        <v>96.1577</v>
      </c>
      <c r="N441" s="11" t="n">
        <v>105.3268</v>
      </c>
      <c r="O441" s="11" t="n">
        <v>71.1936</v>
      </c>
      <c r="P441" s="11" t="n">
        <v>78.6006</v>
      </c>
      <c r="Q441" s="11" t="n">
        <v>92.9623</v>
      </c>
      <c r="R441" s="11" t="n">
        <v>115.401</v>
      </c>
      <c r="S441" s="22" t="n">
        <v>855.8</v>
      </c>
      <c r="U441" s="21" t="n">
        <v>66.201</v>
      </c>
    </row>
    <row r="442" customFormat="false" ht="15" hidden="false" customHeight="true" outlineLevel="0" collapsed="false">
      <c r="A442" s="7" t="n">
        <v>39692</v>
      </c>
      <c r="B442" s="8" t="n">
        <v>13267</v>
      </c>
      <c r="C442" s="8" t="n">
        <v>1472.6</v>
      </c>
      <c r="D442" s="8" t="n">
        <v>198.6</v>
      </c>
      <c r="E442" s="8" t="n">
        <v>587.7</v>
      </c>
      <c r="F442" s="8" t="n">
        <v>841.2</v>
      </c>
      <c r="G442" s="8" t="n">
        <v>1517</v>
      </c>
      <c r="H442" s="8" t="n">
        <v>1186.3</v>
      </c>
      <c r="I442" s="8" t="n">
        <v>1232.6</v>
      </c>
      <c r="J442" s="8" t="n">
        <v>1573.1</v>
      </c>
      <c r="K442" s="8" t="n">
        <v>465</v>
      </c>
      <c r="L442" s="11" t="n">
        <v>96.9448</v>
      </c>
      <c r="M442" s="11" t="n">
        <v>92.6507</v>
      </c>
      <c r="N442" s="11" t="n">
        <v>101.628</v>
      </c>
      <c r="O442" s="11" t="n">
        <v>69.818</v>
      </c>
      <c r="P442" s="11" t="n">
        <v>72.2117</v>
      </c>
      <c r="Q442" s="11" t="n">
        <v>93.3303</v>
      </c>
      <c r="R442" s="11" t="n">
        <v>107.6585</v>
      </c>
      <c r="S442" s="22" t="n">
        <v>836.5</v>
      </c>
      <c r="U442" s="21" t="n">
        <v>66.3278</v>
      </c>
    </row>
    <row r="443" customFormat="false" ht="15" hidden="false" customHeight="true" outlineLevel="0" collapsed="false">
      <c r="A443" s="7" t="n">
        <v>39722</v>
      </c>
      <c r="B443" s="8" t="n">
        <v>13138</v>
      </c>
      <c r="C443" s="8" t="n">
        <v>1474.8</v>
      </c>
      <c r="D443" s="8" t="n">
        <v>193.4</v>
      </c>
      <c r="E443" s="8" t="n">
        <v>581.7</v>
      </c>
      <c r="F443" s="8" t="n">
        <v>838.3</v>
      </c>
      <c r="G443" s="8" t="n">
        <v>1503.8</v>
      </c>
      <c r="H443" s="8" t="n">
        <v>1181.3</v>
      </c>
      <c r="I443" s="8" t="n">
        <v>1224.9</v>
      </c>
      <c r="J443" s="8" t="n">
        <v>1530.3</v>
      </c>
      <c r="K443" s="8" t="n">
        <v>455.5</v>
      </c>
      <c r="L443" s="11" t="n">
        <v>96.395</v>
      </c>
      <c r="M443" s="11" t="n">
        <v>90.1315</v>
      </c>
      <c r="N443" s="11" t="n">
        <v>103.6811</v>
      </c>
      <c r="O443" s="11" t="n">
        <v>67.6966</v>
      </c>
      <c r="P443" s="11" t="n">
        <v>69.6269</v>
      </c>
      <c r="Q443" s="11" t="n">
        <v>94.5341</v>
      </c>
      <c r="R443" s="11" t="n">
        <v>112.4154</v>
      </c>
      <c r="S443" s="22" t="n">
        <v>822.5</v>
      </c>
      <c r="U443" s="21" t="n">
        <v>63.7218</v>
      </c>
    </row>
    <row r="444" customFormat="false" ht="15" hidden="false" customHeight="true" outlineLevel="0" collapsed="false">
      <c r="A444" s="7" t="n">
        <v>39753</v>
      </c>
      <c r="B444" s="8" t="n">
        <v>13026</v>
      </c>
      <c r="C444" s="8" t="n">
        <v>1484.7</v>
      </c>
      <c r="D444" s="8" t="n">
        <v>189.4</v>
      </c>
      <c r="E444" s="8" t="n">
        <v>575.5</v>
      </c>
      <c r="F444" s="8" t="n">
        <v>834.5</v>
      </c>
      <c r="G444" s="8" t="n">
        <v>1486.2</v>
      </c>
      <c r="H444" s="8" t="n">
        <v>1168.3</v>
      </c>
      <c r="I444" s="8" t="n">
        <v>1215.9</v>
      </c>
      <c r="J444" s="8" t="n">
        <v>1536.7</v>
      </c>
      <c r="K444" s="8" t="n">
        <v>445.5</v>
      </c>
      <c r="L444" s="11" t="n">
        <v>93.9577</v>
      </c>
      <c r="M444" s="11" t="n">
        <v>87.4632</v>
      </c>
      <c r="N444" s="11" t="n">
        <v>101.5698</v>
      </c>
      <c r="O444" s="11" t="n">
        <v>64.7812</v>
      </c>
      <c r="P444" s="11" t="n">
        <v>70.4671</v>
      </c>
      <c r="Q444" s="11" t="n">
        <v>94.4063</v>
      </c>
      <c r="R444" s="11" t="n">
        <v>109.0568</v>
      </c>
      <c r="S444" s="22" t="n">
        <v>807.5</v>
      </c>
      <c r="U444" s="21" t="n">
        <v>61.0688</v>
      </c>
    </row>
    <row r="445" customFormat="false" ht="15" hidden="false" customHeight="true" outlineLevel="0" collapsed="false">
      <c r="A445" s="7" t="n">
        <v>39783</v>
      </c>
      <c r="B445" s="8" t="n">
        <v>12842</v>
      </c>
      <c r="C445" s="8" t="n">
        <v>1470</v>
      </c>
      <c r="D445" s="8" t="n">
        <v>183.9</v>
      </c>
      <c r="E445" s="8" t="n">
        <v>567</v>
      </c>
      <c r="F445" s="8" t="n">
        <v>828.6</v>
      </c>
      <c r="G445" s="8" t="n">
        <v>1458.9</v>
      </c>
      <c r="H445" s="8" t="n">
        <v>1159.1</v>
      </c>
      <c r="I445" s="8" t="n">
        <v>1205.4</v>
      </c>
      <c r="J445" s="8" t="n">
        <v>1508.9</v>
      </c>
      <c r="K445" s="8" t="n">
        <v>435.1</v>
      </c>
      <c r="L445" s="11" t="n">
        <v>90.7372</v>
      </c>
      <c r="M445" s="11" t="n">
        <v>84.5188</v>
      </c>
      <c r="N445" s="11" t="n">
        <v>98.016</v>
      </c>
      <c r="O445" s="11" t="n">
        <v>62.3551</v>
      </c>
      <c r="P445" s="11" t="n">
        <v>71.0834</v>
      </c>
      <c r="Q445" s="11" t="n">
        <v>92.3798</v>
      </c>
      <c r="R445" s="11" t="n">
        <v>103.8089</v>
      </c>
      <c r="S445" s="22" t="n">
        <v>782.7</v>
      </c>
      <c r="U445" s="21" t="n">
        <v>57.1386</v>
      </c>
    </row>
    <row r="446" customFormat="false" ht="15" hidden="false" customHeight="true" outlineLevel="0" collapsed="false">
      <c r="A446" s="7" t="n">
        <v>39814</v>
      </c>
      <c r="B446" s="8" t="n">
        <v>12552</v>
      </c>
      <c r="C446" s="8" t="n">
        <v>1466.8</v>
      </c>
      <c r="D446" s="8" t="n">
        <v>177.2</v>
      </c>
      <c r="E446" s="8" t="n">
        <v>558.6</v>
      </c>
      <c r="F446" s="8" t="n">
        <v>824.1</v>
      </c>
      <c r="G446" s="8" t="n">
        <v>1426.9</v>
      </c>
      <c r="H446" s="8" t="n">
        <v>1132.5</v>
      </c>
      <c r="I446" s="8" t="n">
        <v>1194.1</v>
      </c>
      <c r="J446" s="8" t="n">
        <v>1408.6</v>
      </c>
      <c r="K446" s="8" t="n">
        <v>424.3</v>
      </c>
      <c r="L446" s="11" t="n">
        <v>87.761</v>
      </c>
      <c r="M446" s="11" t="n">
        <v>79.4577</v>
      </c>
      <c r="N446" s="11" t="n">
        <v>97.7924</v>
      </c>
      <c r="O446" s="11" t="n">
        <v>61.0425</v>
      </c>
      <c r="P446" s="11" t="n">
        <v>60.0246</v>
      </c>
      <c r="Q446" s="11" t="n">
        <v>92.462</v>
      </c>
      <c r="R446" s="11" t="n">
        <v>103.9463</v>
      </c>
      <c r="S446" s="22" t="n">
        <v>691.3</v>
      </c>
      <c r="U446" s="21" t="n">
        <v>39.7372</v>
      </c>
    </row>
    <row r="447" customFormat="false" ht="15" hidden="false" customHeight="true" outlineLevel="0" collapsed="false">
      <c r="A447" s="7" t="n">
        <v>39845</v>
      </c>
      <c r="B447" s="8" t="n">
        <v>12371</v>
      </c>
      <c r="C447" s="8" t="n">
        <v>1459</v>
      </c>
      <c r="D447" s="8" t="n">
        <v>177.2</v>
      </c>
      <c r="E447" s="8" t="n">
        <v>549.7</v>
      </c>
      <c r="F447" s="8" t="n">
        <v>819.6</v>
      </c>
      <c r="G447" s="8" t="n">
        <v>1400.1</v>
      </c>
      <c r="H447" s="8" t="n">
        <v>1105.2</v>
      </c>
      <c r="I447" s="8" t="n">
        <v>1175.8</v>
      </c>
      <c r="J447" s="8" t="n">
        <v>1424.1</v>
      </c>
      <c r="K447" s="8" t="n">
        <v>412.2</v>
      </c>
      <c r="L447" s="11" t="n">
        <v>87.7622</v>
      </c>
      <c r="M447" s="11" t="n">
        <v>79.1344</v>
      </c>
      <c r="N447" s="11" t="n">
        <v>98.2141</v>
      </c>
      <c r="O447" s="11" t="n">
        <v>61.3817</v>
      </c>
      <c r="P447" s="11" t="n">
        <v>63.289</v>
      </c>
      <c r="Q447" s="11" t="n">
        <v>93.1598</v>
      </c>
      <c r="R447" s="11" t="n">
        <v>104.0751</v>
      </c>
      <c r="S447" s="22" t="n">
        <v>712.6</v>
      </c>
      <c r="U447" s="21" t="n">
        <v>45.1239</v>
      </c>
    </row>
    <row r="448" customFormat="false" ht="15" hidden="false" customHeight="true" outlineLevel="0" collapsed="false">
      <c r="A448" s="7" t="n">
        <v>39873</v>
      </c>
      <c r="B448" s="8" t="n">
        <v>12196</v>
      </c>
      <c r="C448" s="8" t="n">
        <v>1451.8</v>
      </c>
      <c r="D448" s="8" t="n">
        <v>174.6</v>
      </c>
      <c r="E448" s="8" t="n">
        <v>540.7</v>
      </c>
      <c r="F448" s="8" t="n">
        <v>813.9</v>
      </c>
      <c r="G448" s="8" t="n">
        <v>1368.7</v>
      </c>
      <c r="H448" s="8" t="n">
        <v>1077.4</v>
      </c>
      <c r="I448" s="8" t="n">
        <v>1164.6</v>
      </c>
      <c r="J448" s="8" t="n">
        <v>1407.2</v>
      </c>
      <c r="K448" s="8" t="n">
        <v>402.1</v>
      </c>
      <c r="L448" s="11" t="n">
        <v>86.2344</v>
      </c>
      <c r="M448" s="11" t="n">
        <v>77.3226</v>
      </c>
      <c r="N448" s="11" t="n">
        <v>97.0659</v>
      </c>
      <c r="O448" s="11" t="n">
        <v>61.6642</v>
      </c>
      <c r="P448" s="11" t="n">
        <v>63.7803</v>
      </c>
      <c r="Q448" s="11" t="n">
        <v>92.5234</v>
      </c>
      <c r="R448" s="11" t="n">
        <v>103.5489</v>
      </c>
      <c r="S448" s="22" t="n">
        <v>702.2</v>
      </c>
      <c r="U448" s="21" t="n">
        <v>46.0594</v>
      </c>
    </row>
    <row r="449" customFormat="false" ht="15" hidden="false" customHeight="true" outlineLevel="0" collapsed="false">
      <c r="A449" s="7" t="n">
        <v>39904</v>
      </c>
      <c r="B449" s="8" t="n">
        <v>12017</v>
      </c>
      <c r="C449" s="8" t="n">
        <v>1457.6</v>
      </c>
      <c r="D449" s="8" t="n">
        <v>170.1</v>
      </c>
      <c r="E449" s="8" t="n">
        <v>532.8</v>
      </c>
      <c r="F449" s="8" t="n">
        <v>809.9</v>
      </c>
      <c r="G449" s="8" t="n">
        <v>1340.3</v>
      </c>
      <c r="H449" s="8" t="n">
        <v>1049.9</v>
      </c>
      <c r="I449" s="8" t="n">
        <v>1148.5</v>
      </c>
      <c r="J449" s="8" t="n">
        <v>1371.9</v>
      </c>
      <c r="K449" s="8" t="n">
        <v>394.9</v>
      </c>
      <c r="L449" s="11" t="n">
        <v>85.6368</v>
      </c>
      <c r="M449" s="11" t="n">
        <v>76.3905</v>
      </c>
      <c r="N449" s="11" t="n">
        <v>96.9036</v>
      </c>
      <c r="O449" s="11" t="n">
        <v>61.7935</v>
      </c>
      <c r="P449" s="11" t="n">
        <v>63.1992</v>
      </c>
      <c r="Q449" s="11" t="n">
        <v>93.1149</v>
      </c>
      <c r="R449" s="11" t="n">
        <v>104.2665</v>
      </c>
      <c r="S449" s="22" t="n">
        <v>675.8</v>
      </c>
      <c r="U449" s="21" t="n">
        <v>46.5216</v>
      </c>
    </row>
    <row r="450" customFormat="false" ht="15" hidden="false" customHeight="true" outlineLevel="0" collapsed="false">
      <c r="A450" s="7" t="n">
        <v>39934</v>
      </c>
      <c r="B450" s="8" t="n">
        <v>11850</v>
      </c>
      <c r="C450" s="8" t="n">
        <v>1455.9</v>
      </c>
      <c r="D450" s="8" t="n">
        <v>170</v>
      </c>
      <c r="E450" s="8" t="n">
        <v>527</v>
      </c>
      <c r="F450" s="8" t="n">
        <v>806.5</v>
      </c>
      <c r="G450" s="8" t="n">
        <v>1316.6</v>
      </c>
      <c r="H450" s="8" t="n">
        <v>1029.8</v>
      </c>
      <c r="I450" s="8" t="n">
        <v>1131.6</v>
      </c>
      <c r="J450" s="8" t="n">
        <v>1332.7</v>
      </c>
      <c r="K450" s="8" t="n">
        <v>387.4</v>
      </c>
      <c r="L450" s="11" t="n">
        <v>84.711</v>
      </c>
      <c r="M450" s="11" t="n">
        <v>74.6711</v>
      </c>
      <c r="N450" s="11" t="n">
        <v>97.007</v>
      </c>
      <c r="O450" s="11" t="n">
        <v>62.1324</v>
      </c>
      <c r="P450" s="11" t="n">
        <v>59.7667</v>
      </c>
      <c r="Q450" s="11" t="n">
        <v>93.8925</v>
      </c>
      <c r="R450" s="11" t="n">
        <v>103.7615</v>
      </c>
      <c r="S450" s="22" t="n">
        <v>643.6</v>
      </c>
      <c r="U450" s="21" t="n">
        <v>41.5599</v>
      </c>
    </row>
    <row r="451" customFormat="false" ht="15" hidden="false" customHeight="true" outlineLevel="0" collapsed="false">
      <c r="A451" s="7" t="n">
        <v>39965</v>
      </c>
      <c r="B451" s="8" t="n">
        <v>11713</v>
      </c>
      <c r="C451" s="8" t="n">
        <v>1454.3</v>
      </c>
      <c r="D451" s="8" t="n">
        <v>164.2</v>
      </c>
      <c r="E451" s="8" t="n">
        <v>520.3</v>
      </c>
      <c r="F451" s="8" t="n">
        <v>803.4</v>
      </c>
      <c r="G451" s="8" t="n">
        <v>1295.7</v>
      </c>
      <c r="H451" s="8" t="n">
        <v>1013.8</v>
      </c>
      <c r="I451" s="8" t="n">
        <v>1117.2</v>
      </c>
      <c r="J451" s="8" t="n">
        <v>1307.9</v>
      </c>
      <c r="K451" s="8" t="n">
        <v>380.5</v>
      </c>
      <c r="L451" s="11" t="n">
        <v>84.4343</v>
      </c>
      <c r="M451" s="11" t="n">
        <v>74.0043</v>
      </c>
      <c r="N451" s="11" t="n">
        <v>97.2313</v>
      </c>
      <c r="O451" s="11" t="n">
        <v>62.0517</v>
      </c>
      <c r="P451" s="11" t="n">
        <v>58.7985</v>
      </c>
      <c r="Q451" s="11" t="n">
        <v>93.9216</v>
      </c>
      <c r="R451" s="11" t="n">
        <v>104.3868</v>
      </c>
      <c r="S451" s="22" t="n">
        <v>623.3</v>
      </c>
      <c r="U451" s="21" t="n">
        <v>40.1785</v>
      </c>
    </row>
    <row r="452" customFormat="false" ht="15" hidden="false" customHeight="true" outlineLevel="0" collapsed="false">
      <c r="A452" s="7" t="n">
        <v>39995</v>
      </c>
      <c r="B452" s="8" t="n">
        <v>11654</v>
      </c>
      <c r="C452" s="8" t="n">
        <v>1452.9</v>
      </c>
      <c r="D452" s="8" t="n">
        <v>166.6</v>
      </c>
      <c r="E452" s="8" t="n">
        <v>513.8</v>
      </c>
      <c r="F452" s="8" t="n">
        <v>799.1</v>
      </c>
      <c r="G452" s="8" t="n">
        <v>1279.7</v>
      </c>
      <c r="H452" s="8" t="n">
        <v>1004</v>
      </c>
      <c r="I452" s="8" t="n">
        <v>1109.4</v>
      </c>
      <c r="J452" s="8" t="n">
        <v>1327.3</v>
      </c>
      <c r="K452" s="8" t="n">
        <v>375.5</v>
      </c>
      <c r="L452" s="11" t="n">
        <v>85.8216</v>
      </c>
      <c r="M452" s="11" t="n">
        <v>76.6779</v>
      </c>
      <c r="N452" s="11" t="n">
        <v>96.9537</v>
      </c>
      <c r="O452" s="11" t="n">
        <v>62.7237</v>
      </c>
      <c r="P452" s="11" t="n">
        <v>66.5026</v>
      </c>
      <c r="Q452" s="11" t="n">
        <v>92.9402</v>
      </c>
      <c r="R452" s="11" t="n">
        <v>104.8089</v>
      </c>
      <c r="S452" s="22" t="n">
        <v>652.9</v>
      </c>
      <c r="U452" s="21" t="n">
        <v>52.5574</v>
      </c>
    </row>
    <row r="453" customFormat="false" ht="15" hidden="false" customHeight="true" outlineLevel="0" collapsed="false">
      <c r="A453" s="7" t="n">
        <v>40026</v>
      </c>
      <c r="B453" s="8" t="n">
        <v>11612</v>
      </c>
      <c r="C453" s="8" t="n">
        <v>1457.1</v>
      </c>
      <c r="D453" s="8" t="n">
        <v>165.7</v>
      </c>
      <c r="E453" s="8" t="n">
        <v>510</v>
      </c>
      <c r="F453" s="8" t="n">
        <v>794.2</v>
      </c>
      <c r="G453" s="8" t="n">
        <v>1272.7</v>
      </c>
      <c r="H453" s="8" t="n">
        <v>998.7</v>
      </c>
      <c r="I453" s="8" t="n">
        <v>1099.7</v>
      </c>
      <c r="J453" s="8" t="n">
        <v>1325</v>
      </c>
      <c r="K453" s="8" t="n">
        <v>370.9</v>
      </c>
      <c r="L453" s="11" t="n">
        <v>86.8203</v>
      </c>
      <c r="M453" s="11" t="n">
        <v>77.7237</v>
      </c>
      <c r="N453" s="11" t="n">
        <v>97.8821</v>
      </c>
      <c r="O453" s="11" t="n">
        <v>62.8229</v>
      </c>
      <c r="P453" s="11" t="n">
        <v>67.807</v>
      </c>
      <c r="Q453" s="11" t="n">
        <v>93.4997</v>
      </c>
      <c r="R453" s="11" t="n">
        <v>105.8738</v>
      </c>
      <c r="S453" s="22" t="n">
        <v>653.1</v>
      </c>
      <c r="U453" s="21" t="n">
        <v>54.7065</v>
      </c>
    </row>
    <row r="454" customFormat="false" ht="15" hidden="false" customHeight="true" outlineLevel="0" collapsed="false">
      <c r="A454" s="7" t="n">
        <v>40057</v>
      </c>
      <c r="B454" s="8" t="n">
        <v>11580</v>
      </c>
      <c r="C454" s="8" t="n">
        <v>1459.2</v>
      </c>
      <c r="D454" s="8" t="n">
        <v>163.6</v>
      </c>
      <c r="E454" s="8" t="n">
        <v>508.8</v>
      </c>
      <c r="F454" s="8" t="n">
        <v>793</v>
      </c>
      <c r="G454" s="8" t="n">
        <v>1265.7</v>
      </c>
      <c r="H454" s="8" t="n">
        <v>994</v>
      </c>
      <c r="I454" s="8" t="n">
        <v>1096.3</v>
      </c>
      <c r="J454" s="8" t="n">
        <v>1323.3</v>
      </c>
      <c r="K454" s="8" t="n">
        <v>366.8</v>
      </c>
      <c r="L454" s="11" t="n">
        <v>87.7576</v>
      </c>
      <c r="M454" s="11" t="n">
        <v>79.2942</v>
      </c>
      <c r="N454" s="11" t="n">
        <v>97.9974</v>
      </c>
      <c r="O454" s="11" t="n">
        <v>63.5432</v>
      </c>
      <c r="P454" s="11" t="n">
        <v>71.9713</v>
      </c>
      <c r="Q454" s="11" t="n">
        <v>93.6698</v>
      </c>
      <c r="R454" s="11" t="n">
        <v>105.6542</v>
      </c>
      <c r="S454" s="22" t="n">
        <v>653.4</v>
      </c>
      <c r="U454" s="21" t="n">
        <v>60.9913</v>
      </c>
    </row>
    <row r="455" customFormat="false" ht="15" hidden="false" customHeight="true" outlineLevel="0" collapsed="false">
      <c r="A455" s="7" t="n">
        <v>40087</v>
      </c>
      <c r="B455" s="8" t="n">
        <v>11527</v>
      </c>
      <c r="C455" s="8" t="n">
        <v>1457.7</v>
      </c>
      <c r="D455" s="8" t="n">
        <v>161.2</v>
      </c>
      <c r="E455" s="8" t="n">
        <v>504.5</v>
      </c>
      <c r="F455" s="8" t="n">
        <v>793.8</v>
      </c>
      <c r="G455" s="8" t="n">
        <v>1261.4</v>
      </c>
      <c r="H455" s="8" t="n">
        <v>985.7</v>
      </c>
      <c r="I455" s="8" t="n">
        <v>1090.9</v>
      </c>
      <c r="J455" s="8" t="n">
        <v>1320.8</v>
      </c>
      <c r="K455" s="8" t="n">
        <v>365.1</v>
      </c>
      <c r="L455" s="11" t="n">
        <v>87.8323</v>
      </c>
      <c r="M455" s="11" t="n">
        <v>79.2204</v>
      </c>
      <c r="N455" s="11" t="n">
        <v>98.2607</v>
      </c>
      <c r="O455" s="11" t="n">
        <v>63.7883</v>
      </c>
      <c r="P455" s="11" t="n">
        <v>71.2699</v>
      </c>
      <c r="Q455" s="11" t="n">
        <v>94.0814</v>
      </c>
      <c r="R455" s="11" t="n">
        <v>106.0469</v>
      </c>
      <c r="S455" s="22" t="n">
        <v>656.6</v>
      </c>
      <c r="U455" s="21" t="n">
        <v>60.6397</v>
      </c>
    </row>
    <row r="456" customFormat="false" ht="15" hidden="false" customHeight="true" outlineLevel="0" collapsed="false">
      <c r="A456" s="7" t="n">
        <v>40118</v>
      </c>
      <c r="B456" s="8" t="n">
        <v>11498</v>
      </c>
      <c r="C456" s="8" t="n">
        <v>1456.3</v>
      </c>
      <c r="D456" s="8" t="n">
        <v>158.6</v>
      </c>
      <c r="E456" s="8" t="n">
        <v>499.5</v>
      </c>
      <c r="F456" s="8" t="n">
        <v>797.2</v>
      </c>
      <c r="G456" s="8" t="n">
        <v>1261.1</v>
      </c>
      <c r="H456" s="8" t="n">
        <v>980.6</v>
      </c>
      <c r="I456" s="8" t="n">
        <v>1088.4</v>
      </c>
      <c r="J456" s="8" t="n">
        <v>1313.1</v>
      </c>
      <c r="K456" s="8" t="n">
        <v>366.9</v>
      </c>
      <c r="L456" s="11" t="n">
        <v>88.7957</v>
      </c>
      <c r="M456" s="11" t="n">
        <v>80.2571</v>
      </c>
      <c r="N456" s="11" t="n">
        <v>99.1213</v>
      </c>
      <c r="O456" s="11" t="n">
        <v>64.5905</v>
      </c>
      <c r="P456" s="11" t="n">
        <v>72.4412</v>
      </c>
      <c r="Q456" s="11" t="n">
        <v>93.9861</v>
      </c>
      <c r="R456" s="11" t="n">
        <v>107.84</v>
      </c>
      <c r="S456" s="22" t="n">
        <v>652.7</v>
      </c>
      <c r="U456" s="21" t="n">
        <v>62.6066</v>
      </c>
    </row>
    <row r="457" customFormat="false" ht="15" hidden="false" customHeight="true" outlineLevel="0" collapsed="false">
      <c r="A457" s="7" t="n">
        <v>40148</v>
      </c>
      <c r="B457" s="8" t="n">
        <v>11465</v>
      </c>
      <c r="C457" s="8" t="n">
        <v>1453.3</v>
      </c>
      <c r="D457" s="8" t="n">
        <v>160.1</v>
      </c>
      <c r="E457" s="8" t="n">
        <v>497.4</v>
      </c>
      <c r="F457" s="8" t="n">
        <v>794.3</v>
      </c>
      <c r="G457" s="8" t="n">
        <v>1258.6</v>
      </c>
      <c r="H457" s="8" t="n">
        <v>976.6</v>
      </c>
      <c r="I457" s="8" t="n">
        <v>1083.5</v>
      </c>
      <c r="J457" s="8" t="n">
        <v>1313.6</v>
      </c>
      <c r="K457" s="8" t="n">
        <v>363.1</v>
      </c>
      <c r="L457" s="11" t="n">
        <v>88.7374</v>
      </c>
      <c r="M457" s="11" t="n">
        <v>80.6799</v>
      </c>
      <c r="N457" s="11" t="n">
        <v>98.4438</v>
      </c>
      <c r="O457" s="11" t="n">
        <v>64.887</v>
      </c>
      <c r="P457" s="11" t="n">
        <v>73.0803</v>
      </c>
      <c r="Q457" s="11" t="n">
        <v>93.322</v>
      </c>
      <c r="R457" s="11" t="n">
        <v>106.6408</v>
      </c>
      <c r="S457" s="22" t="n">
        <v>653.3</v>
      </c>
      <c r="U457" s="21" t="n">
        <v>63.3767</v>
      </c>
    </row>
    <row r="458" customFormat="false" ht="15" hidden="false" customHeight="true" outlineLevel="0" collapsed="false">
      <c r="A458" s="7" t="n">
        <v>40179</v>
      </c>
      <c r="B458" s="8" t="n">
        <v>11447</v>
      </c>
      <c r="C458" s="8" t="n">
        <v>1447.9</v>
      </c>
      <c r="D458" s="8" t="n">
        <v>160.8</v>
      </c>
      <c r="E458" s="8" t="n">
        <v>494.8</v>
      </c>
      <c r="F458" s="8" t="n">
        <v>792.5</v>
      </c>
      <c r="G458" s="8" t="n">
        <v>1259.1</v>
      </c>
      <c r="H458" s="8" t="n">
        <v>974.2</v>
      </c>
      <c r="I458" s="8" t="n">
        <v>1081.8</v>
      </c>
      <c r="J458" s="8" t="n">
        <v>1318.3</v>
      </c>
      <c r="K458" s="8" t="n">
        <v>360.3</v>
      </c>
      <c r="L458" s="11" t="n">
        <v>89.7715</v>
      </c>
      <c r="M458" s="11" t="n">
        <v>82.0983</v>
      </c>
      <c r="N458" s="11" t="n">
        <v>98.9757</v>
      </c>
      <c r="O458" s="11" t="n">
        <v>66.427</v>
      </c>
      <c r="P458" s="11" t="n">
        <v>73.9674</v>
      </c>
      <c r="Q458" s="11" t="n">
        <v>93.5772</v>
      </c>
      <c r="R458" s="11" t="n">
        <v>108.2535</v>
      </c>
      <c r="S458" s="22" t="n">
        <v>661.2</v>
      </c>
      <c r="U458" s="21" t="n">
        <v>64.4182</v>
      </c>
    </row>
    <row r="459" customFormat="false" ht="15" hidden="false" customHeight="true" outlineLevel="0" collapsed="false">
      <c r="A459" s="7" t="n">
        <v>40210</v>
      </c>
      <c r="B459" s="8" t="n">
        <v>11439</v>
      </c>
      <c r="C459" s="8" t="n">
        <v>1447.2</v>
      </c>
      <c r="D459" s="8" t="n">
        <v>160.8</v>
      </c>
      <c r="E459" s="8" t="n">
        <v>494</v>
      </c>
      <c r="F459" s="8" t="n">
        <v>789.2</v>
      </c>
      <c r="G459" s="8" t="n">
        <v>1255.4</v>
      </c>
      <c r="H459" s="8" t="n">
        <v>975.7</v>
      </c>
      <c r="I459" s="8" t="n">
        <v>1080.7</v>
      </c>
      <c r="J459" s="8" t="n">
        <v>1316.1</v>
      </c>
      <c r="K459" s="8" t="n">
        <v>360.4</v>
      </c>
      <c r="L459" s="11" t="n">
        <v>89.8215</v>
      </c>
      <c r="M459" s="11" t="n">
        <v>82.2174</v>
      </c>
      <c r="N459" s="11" t="n">
        <v>98.9363</v>
      </c>
      <c r="O459" s="11" t="n">
        <v>68.0083</v>
      </c>
      <c r="P459" s="11" t="n">
        <v>72.7547</v>
      </c>
      <c r="Q459" s="11" t="n">
        <v>93.8581</v>
      </c>
      <c r="R459" s="11" t="n">
        <v>107.2066</v>
      </c>
      <c r="S459" s="22" t="n">
        <v>660.4</v>
      </c>
      <c r="U459" s="21" t="n">
        <v>62.2667</v>
      </c>
    </row>
    <row r="460" customFormat="false" ht="15" hidden="false" customHeight="true" outlineLevel="0" collapsed="false">
      <c r="A460" s="7" t="n">
        <v>40238</v>
      </c>
      <c r="B460" s="8" t="n">
        <v>11439</v>
      </c>
      <c r="C460" s="8" t="n">
        <v>1447.3</v>
      </c>
      <c r="D460" s="8" t="n">
        <v>158.9</v>
      </c>
      <c r="E460" s="8" t="n">
        <v>489.3</v>
      </c>
      <c r="F460" s="8" t="n">
        <v>786.3</v>
      </c>
      <c r="G460" s="8" t="n">
        <v>1260.7</v>
      </c>
      <c r="H460" s="8" t="n">
        <v>980.2</v>
      </c>
      <c r="I460" s="8" t="n">
        <v>1081.2</v>
      </c>
      <c r="J460" s="8" t="n">
        <v>1314.8</v>
      </c>
      <c r="K460" s="8" t="n">
        <v>357.8</v>
      </c>
      <c r="L460" s="11" t="n">
        <v>91.0021</v>
      </c>
      <c r="M460" s="11" t="n">
        <v>83.8157</v>
      </c>
      <c r="N460" s="11" t="n">
        <v>99.5717</v>
      </c>
      <c r="O460" s="11" t="n">
        <v>69.6652</v>
      </c>
      <c r="P460" s="11" t="n">
        <v>74.376</v>
      </c>
      <c r="Q460" s="11" t="n">
        <v>93.7906</v>
      </c>
      <c r="R460" s="11" t="n">
        <v>107.9186</v>
      </c>
      <c r="S460" s="22" t="n">
        <v>660.8</v>
      </c>
      <c r="U460" s="21" t="n">
        <v>63.9419</v>
      </c>
    </row>
    <row r="461" customFormat="false" ht="15" hidden="false" customHeight="true" outlineLevel="0" collapsed="false">
      <c r="A461" s="7" t="n">
        <v>40269</v>
      </c>
      <c r="B461" s="8" t="n">
        <v>11475</v>
      </c>
      <c r="C461" s="8" t="n">
        <v>1447.5</v>
      </c>
      <c r="D461" s="8" t="n">
        <v>156.8</v>
      </c>
      <c r="E461" s="8" t="n">
        <v>489.7</v>
      </c>
      <c r="F461" s="8" t="n">
        <v>786</v>
      </c>
      <c r="G461" s="8" t="n">
        <v>1268.8</v>
      </c>
      <c r="H461" s="8" t="n">
        <v>985.7</v>
      </c>
      <c r="I461" s="8" t="n">
        <v>1078.3</v>
      </c>
      <c r="J461" s="8" t="n">
        <v>1323.1</v>
      </c>
      <c r="K461" s="8" t="n">
        <v>359.5</v>
      </c>
      <c r="L461" s="11" t="n">
        <v>91.8003</v>
      </c>
      <c r="M461" s="11" t="n">
        <v>84.9704</v>
      </c>
      <c r="N461" s="11" t="n">
        <v>99.907</v>
      </c>
      <c r="O461" s="11" t="n">
        <v>70.7516</v>
      </c>
      <c r="P461" s="11" t="n">
        <v>74.308</v>
      </c>
      <c r="Q461" s="11" t="n">
        <v>93.1989</v>
      </c>
      <c r="R461" s="11" t="n">
        <v>108.6195</v>
      </c>
      <c r="S461" s="22" t="n">
        <v>667.1</v>
      </c>
      <c r="U461" s="21" t="n">
        <v>63.8429</v>
      </c>
    </row>
    <row r="462" customFormat="false" ht="15" hidden="false" customHeight="true" outlineLevel="0" collapsed="false">
      <c r="A462" s="7" t="n">
        <v>40299</v>
      </c>
      <c r="B462" s="8" t="n">
        <v>11511</v>
      </c>
      <c r="C462" s="8" t="n">
        <v>1452.3</v>
      </c>
      <c r="D462" s="8" t="n">
        <v>156.1</v>
      </c>
      <c r="E462" s="8" t="n">
        <v>490.1</v>
      </c>
      <c r="F462" s="8" t="n">
        <v>788.1</v>
      </c>
      <c r="G462" s="8" t="n">
        <v>1273.3</v>
      </c>
      <c r="H462" s="8" t="n">
        <v>990.4</v>
      </c>
      <c r="I462" s="8" t="n">
        <v>1079.1</v>
      </c>
      <c r="J462" s="8" t="n">
        <v>1332.8</v>
      </c>
      <c r="K462" s="8" t="n">
        <v>358.3</v>
      </c>
      <c r="L462" s="11" t="n">
        <v>92.9906</v>
      </c>
      <c r="M462" s="11" t="n">
        <v>86.7208</v>
      </c>
      <c r="N462" s="11" t="n">
        <v>100.371</v>
      </c>
      <c r="O462" s="11" t="n">
        <v>71.45</v>
      </c>
      <c r="P462" s="11" t="n">
        <v>77.4201</v>
      </c>
      <c r="Q462" s="11" t="n">
        <v>93.2741</v>
      </c>
      <c r="R462" s="11" t="n">
        <v>108.7991</v>
      </c>
      <c r="S462" s="22" t="n">
        <v>681.4</v>
      </c>
      <c r="U462" s="21" t="n">
        <v>69.0966</v>
      </c>
    </row>
    <row r="463" customFormat="false" ht="15" hidden="false" customHeight="true" outlineLevel="0" collapsed="false">
      <c r="A463" s="7" t="n">
        <v>40330</v>
      </c>
      <c r="B463" s="8" t="n">
        <v>11529</v>
      </c>
      <c r="C463" s="8" t="n">
        <v>1454</v>
      </c>
      <c r="D463" s="8" t="n">
        <v>156.1</v>
      </c>
      <c r="E463" s="8" t="n">
        <v>489.4</v>
      </c>
      <c r="F463" s="8" t="n">
        <v>786.4</v>
      </c>
      <c r="G463" s="8" t="n">
        <v>1278.6</v>
      </c>
      <c r="H463" s="8" t="n">
        <v>996.7</v>
      </c>
      <c r="I463" s="8" t="n">
        <v>1078.4</v>
      </c>
      <c r="J463" s="8" t="n">
        <v>1333</v>
      </c>
      <c r="K463" s="8" t="n">
        <v>359.9</v>
      </c>
      <c r="L463" s="11" t="n">
        <v>92.9321</v>
      </c>
      <c r="M463" s="11" t="n">
        <v>86.8847</v>
      </c>
      <c r="N463" s="11" t="n">
        <v>100.0292</v>
      </c>
      <c r="O463" s="11" t="n">
        <v>71.6008</v>
      </c>
      <c r="P463" s="11" t="n">
        <v>77.1096</v>
      </c>
      <c r="Q463" s="11" t="n">
        <v>93.1767</v>
      </c>
      <c r="R463" s="11" t="n">
        <v>108.9581</v>
      </c>
      <c r="S463" s="22" t="n">
        <v>679.9</v>
      </c>
      <c r="U463" s="21" t="n">
        <v>68.5732</v>
      </c>
    </row>
    <row r="464" customFormat="false" ht="15" hidden="false" customHeight="true" outlineLevel="0" collapsed="false">
      <c r="A464" s="7" t="n">
        <v>40360</v>
      </c>
      <c r="B464" s="8" t="n">
        <v>11546</v>
      </c>
      <c r="C464" s="8" t="n">
        <v>1458.2</v>
      </c>
      <c r="D464" s="8" t="n">
        <v>156.7</v>
      </c>
      <c r="E464" s="8" t="n">
        <v>488.8</v>
      </c>
      <c r="F464" s="8" t="n">
        <v>786</v>
      </c>
      <c r="G464" s="8" t="n">
        <v>1287.8</v>
      </c>
      <c r="H464" s="8" t="n">
        <v>1001.5</v>
      </c>
      <c r="I464" s="8" t="n">
        <v>1079.9</v>
      </c>
      <c r="J464" s="8" t="n">
        <v>1336.5</v>
      </c>
      <c r="K464" s="8" t="n">
        <v>356.8</v>
      </c>
      <c r="L464" s="11" t="n">
        <v>93.443</v>
      </c>
      <c r="M464" s="11" t="n">
        <v>87.9583</v>
      </c>
      <c r="N464" s="11" t="n">
        <v>99.8188</v>
      </c>
      <c r="O464" s="11" t="n">
        <v>72.6908</v>
      </c>
      <c r="P464" s="11" t="n">
        <v>80.1658</v>
      </c>
      <c r="Q464" s="11" t="n">
        <v>92.8652</v>
      </c>
      <c r="R464" s="11" t="n">
        <v>108.671</v>
      </c>
      <c r="S464" s="22" t="n">
        <v>684.2</v>
      </c>
      <c r="U464" s="21" t="n">
        <v>73.178</v>
      </c>
    </row>
    <row r="465" customFormat="false" ht="15" hidden="false" customHeight="true" outlineLevel="0" collapsed="false">
      <c r="A465" s="7" t="n">
        <v>40391</v>
      </c>
      <c r="B465" s="8" t="n">
        <v>11538</v>
      </c>
      <c r="C465" s="8" t="n">
        <v>1453.4</v>
      </c>
      <c r="D465" s="8" t="n">
        <v>154.7</v>
      </c>
      <c r="E465" s="8" t="n">
        <v>486.2</v>
      </c>
      <c r="F465" s="8" t="n">
        <v>784.9</v>
      </c>
      <c r="G465" s="8" t="n">
        <v>1292</v>
      </c>
      <c r="H465" s="8" t="n">
        <v>1000.7</v>
      </c>
      <c r="I465" s="8" t="n">
        <v>1080</v>
      </c>
      <c r="J465" s="8" t="n">
        <v>1341.5</v>
      </c>
      <c r="K465" s="8" t="n">
        <v>356</v>
      </c>
      <c r="L465" s="11" t="n">
        <v>93.6275</v>
      </c>
      <c r="M465" s="11" t="n">
        <v>87.886</v>
      </c>
      <c r="N465" s="11" t="n">
        <v>100.3302</v>
      </c>
      <c r="O465" s="11" t="n">
        <v>72.9181</v>
      </c>
      <c r="P465" s="11" t="n">
        <v>78.5269</v>
      </c>
      <c r="Q465" s="11" t="n">
        <v>94.1797</v>
      </c>
      <c r="R465" s="11" t="n">
        <v>109.107</v>
      </c>
      <c r="S465" s="22" t="n">
        <v>685</v>
      </c>
      <c r="U465" s="21" t="n">
        <v>70.1245</v>
      </c>
    </row>
    <row r="466" customFormat="false" ht="15" hidden="false" customHeight="true" outlineLevel="0" collapsed="false">
      <c r="A466" s="7" t="n">
        <v>40422</v>
      </c>
      <c r="B466" s="8" t="n">
        <v>11549</v>
      </c>
      <c r="C466" s="8" t="n">
        <v>1450.9</v>
      </c>
      <c r="D466" s="8" t="n">
        <v>153.5</v>
      </c>
      <c r="E466" s="8" t="n">
        <v>484</v>
      </c>
      <c r="F466" s="8" t="n">
        <v>784.8</v>
      </c>
      <c r="G466" s="8" t="n">
        <v>1298.4</v>
      </c>
      <c r="H466" s="8" t="n">
        <v>1004.1</v>
      </c>
      <c r="I466" s="8" t="n">
        <v>1080</v>
      </c>
      <c r="J466" s="8" t="n">
        <v>1344.2</v>
      </c>
      <c r="K466" s="8" t="n">
        <v>354.6</v>
      </c>
      <c r="L466" s="11" t="n">
        <v>93.7421</v>
      </c>
      <c r="M466" s="11" t="n">
        <v>88.2328</v>
      </c>
      <c r="N466" s="11" t="n">
        <v>100.1537</v>
      </c>
      <c r="O466" s="11" t="n">
        <v>73.225</v>
      </c>
      <c r="P466" s="11" t="n">
        <v>78.6773</v>
      </c>
      <c r="Q466" s="11" t="n">
        <v>94.9627</v>
      </c>
      <c r="R466" s="11" t="n">
        <v>109.028</v>
      </c>
      <c r="S466" s="22" t="n">
        <v>688</v>
      </c>
      <c r="U466" s="21" t="n">
        <v>71.1676</v>
      </c>
    </row>
    <row r="467" customFormat="false" ht="15" hidden="false" customHeight="true" outlineLevel="0" collapsed="false">
      <c r="A467" s="7" t="n">
        <v>40452</v>
      </c>
      <c r="B467" s="8" t="n">
        <v>11548</v>
      </c>
      <c r="C467" s="8" t="n">
        <v>1443.6</v>
      </c>
      <c r="D467" s="8" t="n">
        <v>153.9</v>
      </c>
      <c r="E467" s="8" t="n">
        <v>482.7</v>
      </c>
      <c r="F467" s="8" t="n">
        <v>784.1</v>
      </c>
      <c r="G467" s="8" t="n">
        <v>1301.7</v>
      </c>
      <c r="H467" s="8" t="n">
        <v>1008.8</v>
      </c>
      <c r="I467" s="8" t="n">
        <v>1079.2</v>
      </c>
      <c r="J467" s="8" t="n">
        <v>1343</v>
      </c>
      <c r="K467" s="8" t="n">
        <v>354.5</v>
      </c>
      <c r="L467" s="11" t="n">
        <v>93.7752</v>
      </c>
      <c r="M467" s="11" t="n">
        <v>88.4799</v>
      </c>
      <c r="N467" s="11" t="n">
        <v>99.9215</v>
      </c>
      <c r="O467" s="11" t="n">
        <v>73.5242</v>
      </c>
      <c r="P467" s="11" t="n">
        <v>78.3752</v>
      </c>
      <c r="Q467" s="11" t="n">
        <v>94.4533</v>
      </c>
      <c r="R467" s="11" t="n">
        <v>107.8394</v>
      </c>
      <c r="S467" s="22" t="n">
        <v>688</v>
      </c>
      <c r="U467" s="21" t="n">
        <v>71.8161</v>
      </c>
    </row>
    <row r="468" customFormat="false" ht="15" hidden="false" customHeight="true" outlineLevel="0" collapsed="false">
      <c r="A468" s="7" t="n">
        <v>40483</v>
      </c>
      <c r="B468" s="8" t="n">
        <v>11571</v>
      </c>
      <c r="C468" s="8" t="n">
        <v>1453.8</v>
      </c>
      <c r="D468" s="8" t="n">
        <v>153.6</v>
      </c>
      <c r="E468" s="8" t="n">
        <v>483.9</v>
      </c>
      <c r="F468" s="8" t="n">
        <v>783.2</v>
      </c>
      <c r="G468" s="8" t="n">
        <v>1301.2</v>
      </c>
      <c r="H468" s="8" t="n">
        <v>1018.8</v>
      </c>
      <c r="I468" s="8" t="n">
        <v>1080.3</v>
      </c>
      <c r="J468" s="8" t="n">
        <v>1347</v>
      </c>
      <c r="K468" s="8" t="n">
        <v>353.3</v>
      </c>
      <c r="L468" s="11" t="n">
        <v>93.9046</v>
      </c>
      <c r="M468" s="11" t="n">
        <v>88.7195</v>
      </c>
      <c r="N468" s="11" t="n">
        <v>99.916</v>
      </c>
      <c r="O468" s="11" t="n">
        <v>74.5591</v>
      </c>
      <c r="P468" s="11" t="n">
        <v>76.6411</v>
      </c>
      <c r="Q468" s="11" t="n">
        <v>94.209</v>
      </c>
      <c r="R468" s="11" t="n">
        <v>108.8721</v>
      </c>
      <c r="S468" s="22" t="n">
        <v>691.5</v>
      </c>
      <c r="U468" s="21" t="n">
        <v>69.2953</v>
      </c>
    </row>
    <row r="469" customFormat="false" ht="15" hidden="false" customHeight="true" outlineLevel="0" collapsed="false">
      <c r="A469" s="7" t="n">
        <v>40513</v>
      </c>
      <c r="B469" s="8" t="n">
        <v>11579</v>
      </c>
      <c r="C469" s="8" t="n">
        <v>1454.5</v>
      </c>
      <c r="D469" s="8" t="n">
        <v>155.2</v>
      </c>
      <c r="E469" s="8" t="n">
        <v>479.3</v>
      </c>
      <c r="F469" s="8" t="n">
        <v>783.6</v>
      </c>
      <c r="G469" s="8" t="n">
        <v>1309</v>
      </c>
      <c r="H469" s="8" t="n">
        <v>1017.9</v>
      </c>
      <c r="I469" s="8" t="n">
        <v>1082.4</v>
      </c>
      <c r="J469" s="8" t="n">
        <v>1346</v>
      </c>
      <c r="K469" s="8" t="n">
        <v>353.1</v>
      </c>
      <c r="L469" s="11" t="n">
        <v>94.3885</v>
      </c>
      <c r="M469" s="11" t="n">
        <v>89.2666</v>
      </c>
      <c r="N469" s="11" t="n">
        <v>100.3224</v>
      </c>
      <c r="O469" s="11" t="n">
        <v>75.8046</v>
      </c>
      <c r="P469" s="11" t="n">
        <v>76.02</v>
      </c>
      <c r="Q469" s="11" t="n">
        <v>94.1731</v>
      </c>
      <c r="R469" s="11" t="n">
        <v>109.5041</v>
      </c>
      <c r="S469" s="22" t="n">
        <v>692.4</v>
      </c>
      <c r="U469" s="21" t="n">
        <v>68.8274</v>
      </c>
    </row>
    <row r="470" customFormat="false" ht="15" hidden="false" customHeight="true" outlineLevel="0" collapsed="false">
      <c r="A470" s="7" t="n">
        <v>40544</v>
      </c>
      <c r="B470" s="8" t="n">
        <v>11606</v>
      </c>
      <c r="C470" s="8" t="n">
        <v>1461.4</v>
      </c>
      <c r="D470" s="8" t="n">
        <v>154.3</v>
      </c>
      <c r="E470" s="8" t="n">
        <v>476.2</v>
      </c>
      <c r="F470" s="8" t="n">
        <v>780.4</v>
      </c>
      <c r="G470" s="8" t="n">
        <v>1316.4</v>
      </c>
      <c r="H470" s="8" t="n">
        <v>1027.2</v>
      </c>
      <c r="I470" s="8" t="n">
        <v>1086.1</v>
      </c>
      <c r="J470" s="8" t="n">
        <v>1355.6</v>
      </c>
      <c r="K470" s="8" t="n">
        <v>353.2</v>
      </c>
      <c r="L470" s="11" t="n">
        <v>94.4812</v>
      </c>
      <c r="M470" s="11" t="n">
        <v>89.7159</v>
      </c>
      <c r="N470" s="11" t="n">
        <v>99.9831</v>
      </c>
      <c r="O470" s="11" t="n">
        <v>76.3748</v>
      </c>
      <c r="P470" s="11" t="n">
        <v>76.4643</v>
      </c>
      <c r="Q470" s="11" t="n">
        <v>93.6876</v>
      </c>
      <c r="R470" s="11" t="n">
        <v>109.2849</v>
      </c>
      <c r="S470" s="22" t="n">
        <v>700.9</v>
      </c>
      <c r="U470" s="21" t="n">
        <v>70.1725</v>
      </c>
    </row>
    <row r="471" customFormat="false" ht="15" hidden="false" customHeight="true" outlineLevel="0" collapsed="false">
      <c r="A471" s="7" t="n">
        <v>40575</v>
      </c>
      <c r="B471" s="8" t="n">
        <v>11637</v>
      </c>
      <c r="C471" s="8" t="n">
        <v>1461.2</v>
      </c>
      <c r="D471" s="8" t="n">
        <v>153</v>
      </c>
      <c r="E471" s="8" t="n">
        <v>475.8</v>
      </c>
      <c r="F471" s="8" t="n">
        <v>781.9</v>
      </c>
      <c r="G471" s="8" t="n">
        <v>1319</v>
      </c>
      <c r="H471" s="8" t="n">
        <v>1034.1</v>
      </c>
      <c r="I471" s="8" t="n">
        <v>1085.5</v>
      </c>
      <c r="J471" s="8" t="n">
        <v>1362.5</v>
      </c>
      <c r="K471" s="8" t="n">
        <v>353</v>
      </c>
      <c r="L471" s="11" t="n">
        <v>94.681</v>
      </c>
      <c r="M471" s="11" t="n">
        <v>90.4266</v>
      </c>
      <c r="N471" s="11" t="n">
        <v>99.5682</v>
      </c>
      <c r="O471" s="11" t="n">
        <v>76.8703</v>
      </c>
      <c r="P471" s="11" t="n">
        <v>78.2092</v>
      </c>
      <c r="Q471" s="11" t="n">
        <v>93.5845</v>
      </c>
      <c r="R471" s="11" t="n">
        <v>108.8754</v>
      </c>
      <c r="S471" s="22" t="n">
        <v>708.9</v>
      </c>
      <c r="U471" s="21" t="n">
        <v>73.7902</v>
      </c>
    </row>
    <row r="472" customFormat="false" ht="15" hidden="false" customHeight="true" outlineLevel="0" collapsed="false">
      <c r="A472" s="7" t="n">
        <v>40603</v>
      </c>
      <c r="B472" s="8" t="n">
        <v>11659</v>
      </c>
      <c r="C472" s="8" t="n">
        <v>1461.1</v>
      </c>
      <c r="D472" s="8" t="n">
        <v>151.8</v>
      </c>
      <c r="E472" s="8" t="n">
        <v>475.7</v>
      </c>
      <c r="F472" s="8" t="n">
        <v>783.5</v>
      </c>
      <c r="G472" s="8" t="n">
        <v>1329.9</v>
      </c>
      <c r="H472" s="8" t="n">
        <v>1038.9</v>
      </c>
      <c r="I472" s="8" t="n">
        <v>1086.1</v>
      </c>
      <c r="J472" s="8" t="n">
        <v>1366.5</v>
      </c>
      <c r="K472" s="8" t="n">
        <v>352.7</v>
      </c>
      <c r="L472" s="11" t="n">
        <v>95.3244</v>
      </c>
      <c r="M472" s="11" t="n">
        <v>91.0446</v>
      </c>
      <c r="N472" s="11" t="n">
        <v>100.2418</v>
      </c>
      <c r="O472" s="11" t="n">
        <v>76.7851</v>
      </c>
      <c r="P472" s="11" t="n">
        <v>79.6731</v>
      </c>
      <c r="Q472" s="11" t="n">
        <v>93.8198</v>
      </c>
      <c r="R472" s="11" t="n">
        <v>110.1047</v>
      </c>
      <c r="S472" s="22" t="n">
        <v>708.3</v>
      </c>
      <c r="U472" s="21" t="n">
        <v>76.473</v>
      </c>
    </row>
    <row r="473" customFormat="false" ht="15" hidden="false" customHeight="true" outlineLevel="0" collapsed="false">
      <c r="A473" s="7" t="n">
        <v>40634</v>
      </c>
      <c r="B473" s="8" t="n">
        <v>11689</v>
      </c>
      <c r="C473" s="8" t="n">
        <v>1464.6</v>
      </c>
      <c r="D473" s="8" t="n">
        <v>152.6</v>
      </c>
      <c r="E473" s="8" t="n">
        <v>474.2</v>
      </c>
      <c r="F473" s="8" t="n">
        <v>784.6</v>
      </c>
      <c r="G473" s="8" t="n">
        <v>1337.1</v>
      </c>
      <c r="H473" s="8" t="n">
        <v>1045.6</v>
      </c>
      <c r="I473" s="8" t="n">
        <v>1088.4</v>
      </c>
      <c r="J473" s="8" t="n">
        <v>1372</v>
      </c>
      <c r="K473" s="8" t="n">
        <v>352.7</v>
      </c>
      <c r="L473" s="11" t="n">
        <v>94.7934</v>
      </c>
      <c r="M473" s="11" t="n">
        <v>90.1099</v>
      </c>
      <c r="N473" s="11" t="n">
        <v>100.1912</v>
      </c>
      <c r="O473" s="11" t="n">
        <v>76.7069</v>
      </c>
      <c r="P473" s="11" t="n">
        <v>76.4883</v>
      </c>
      <c r="Q473" s="11" t="n">
        <v>94.6176</v>
      </c>
      <c r="R473" s="11" t="n">
        <v>109.2767</v>
      </c>
      <c r="S473" s="22" t="n">
        <v>714.6</v>
      </c>
      <c r="U473" s="21" t="n">
        <v>70.135</v>
      </c>
    </row>
    <row r="474" customFormat="false" ht="15" hidden="false" customHeight="true" outlineLevel="0" collapsed="false">
      <c r="A474" s="7" t="n">
        <v>40664</v>
      </c>
      <c r="B474" s="8" t="n">
        <v>11697</v>
      </c>
      <c r="C474" s="8" t="n">
        <v>1461.1</v>
      </c>
      <c r="D474" s="8" t="n">
        <v>152.2</v>
      </c>
      <c r="E474" s="8" t="n">
        <v>472.2</v>
      </c>
      <c r="F474" s="8" t="n">
        <v>782.5</v>
      </c>
      <c r="G474" s="8" t="n">
        <v>1344.8</v>
      </c>
      <c r="H474" s="8" t="n">
        <v>1050.1</v>
      </c>
      <c r="I474" s="8" t="n">
        <v>1086.6</v>
      </c>
      <c r="J474" s="8" t="n">
        <v>1370.9</v>
      </c>
      <c r="K474" s="8" t="n">
        <v>354.5</v>
      </c>
      <c r="L474" s="11" t="n">
        <v>94.7881</v>
      </c>
      <c r="M474" s="11" t="n">
        <v>90.6072</v>
      </c>
      <c r="N474" s="11" t="n">
        <v>99.5964</v>
      </c>
      <c r="O474" s="11" t="n">
        <v>76.9061</v>
      </c>
      <c r="P474" s="11" t="n">
        <v>77.2857</v>
      </c>
      <c r="Q474" s="11" t="n">
        <v>93.8267</v>
      </c>
      <c r="R474" s="11" t="n">
        <v>107.7141</v>
      </c>
      <c r="S474" s="22" t="n">
        <v>710.7</v>
      </c>
      <c r="U474" s="21" t="n">
        <v>71.2859</v>
      </c>
    </row>
    <row r="475" customFormat="false" ht="15" hidden="false" customHeight="true" outlineLevel="0" collapsed="false">
      <c r="A475" s="7" t="n">
        <v>40695</v>
      </c>
      <c r="B475" s="8" t="n">
        <v>11710</v>
      </c>
      <c r="C475" s="8" t="n">
        <v>1457.7</v>
      </c>
      <c r="D475" s="8" t="n">
        <v>152.2</v>
      </c>
      <c r="E475" s="8" t="n">
        <v>471.4</v>
      </c>
      <c r="F475" s="8" t="n">
        <v>782.8</v>
      </c>
      <c r="G475" s="8" t="n">
        <v>1351.8</v>
      </c>
      <c r="H475" s="8" t="n">
        <v>1054.6</v>
      </c>
      <c r="I475" s="8" t="n">
        <v>1086.8</v>
      </c>
      <c r="J475" s="8" t="n">
        <v>1374.5</v>
      </c>
      <c r="K475" s="8" t="n">
        <v>354.9</v>
      </c>
      <c r="L475" s="11" t="n">
        <v>94.9349</v>
      </c>
      <c r="M475" s="11" t="n">
        <v>90.8109</v>
      </c>
      <c r="N475" s="11" t="n">
        <v>99.6774</v>
      </c>
      <c r="O475" s="11" t="n">
        <v>76.5111</v>
      </c>
      <c r="P475" s="11" t="n">
        <v>77.7566</v>
      </c>
      <c r="Q475" s="11" t="n">
        <v>93.8446</v>
      </c>
      <c r="R475" s="11" t="n">
        <v>107.9088</v>
      </c>
      <c r="S475" s="22" t="n">
        <v>711.6</v>
      </c>
      <c r="U475" s="21" t="n">
        <v>71.313</v>
      </c>
    </row>
    <row r="476" customFormat="false" ht="15" hidden="false" customHeight="true" outlineLevel="0" collapsed="false">
      <c r="A476" s="7" t="n">
        <v>40725</v>
      </c>
      <c r="B476" s="8" t="n">
        <v>11729</v>
      </c>
      <c r="C476" s="8" t="n">
        <v>1462.6</v>
      </c>
      <c r="D476" s="8" t="n">
        <v>150.1</v>
      </c>
      <c r="E476" s="8" t="n">
        <v>470.8</v>
      </c>
      <c r="F476" s="8" t="n">
        <v>783.8</v>
      </c>
      <c r="G476" s="8" t="n">
        <v>1356.1</v>
      </c>
      <c r="H476" s="8" t="n">
        <v>1058.6</v>
      </c>
      <c r="I476" s="8" t="n">
        <v>1087.8</v>
      </c>
      <c r="J476" s="8" t="n">
        <v>1379.1</v>
      </c>
      <c r="K476" s="8" t="n">
        <v>356.7</v>
      </c>
      <c r="L476" s="11" t="n">
        <v>95.4946</v>
      </c>
      <c r="M476" s="11" t="n">
        <v>91.5102</v>
      </c>
      <c r="N476" s="11" t="n">
        <v>100.0755</v>
      </c>
      <c r="O476" s="11" t="n">
        <v>77.2603</v>
      </c>
      <c r="P476" s="11" t="n">
        <v>79.1867</v>
      </c>
      <c r="Q476" s="11" t="n">
        <v>93.489</v>
      </c>
      <c r="R476" s="11" t="n">
        <v>107.8889</v>
      </c>
      <c r="S476" s="22" t="n">
        <v>714.6</v>
      </c>
      <c r="U476" s="21" t="n">
        <v>73.3508</v>
      </c>
    </row>
    <row r="477" customFormat="false" ht="15" hidden="false" customHeight="true" outlineLevel="0" collapsed="false">
      <c r="A477" s="7" t="n">
        <v>40756</v>
      </c>
      <c r="B477" s="8" t="n">
        <v>11748</v>
      </c>
      <c r="C477" s="8" t="n">
        <v>1457.8</v>
      </c>
      <c r="D477" s="8" t="n">
        <v>151.4</v>
      </c>
      <c r="E477" s="8" t="n">
        <v>474.5</v>
      </c>
      <c r="F477" s="8" t="n">
        <v>785.7</v>
      </c>
      <c r="G477" s="8" t="n">
        <v>1357.6</v>
      </c>
      <c r="H477" s="8" t="n">
        <v>1064.5</v>
      </c>
      <c r="I477" s="8" t="n">
        <v>1089.2</v>
      </c>
      <c r="J477" s="8" t="n">
        <v>1383.2</v>
      </c>
      <c r="K477" s="8" t="n">
        <v>355</v>
      </c>
      <c r="L477" s="11" t="n">
        <v>95.9868</v>
      </c>
      <c r="M477" s="11" t="n">
        <v>92.3761</v>
      </c>
      <c r="N477" s="11" t="n">
        <v>100.1364</v>
      </c>
      <c r="O477" s="11" t="n">
        <v>78.3544</v>
      </c>
      <c r="P477" s="11" t="n">
        <v>80.979</v>
      </c>
      <c r="Q477" s="11" t="n">
        <v>93.45</v>
      </c>
      <c r="R477" s="11" t="n">
        <v>108.2673</v>
      </c>
      <c r="S477" s="22" t="n">
        <v>716.7</v>
      </c>
      <c r="U477" s="21" t="n">
        <v>75.5292</v>
      </c>
    </row>
    <row r="478" customFormat="false" ht="15" hidden="false" customHeight="true" outlineLevel="0" collapsed="false">
      <c r="A478" s="7" t="n">
        <v>40787</v>
      </c>
      <c r="B478" s="8" t="n">
        <v>11752</v>
      </c>
      <c r="C478" s="8" t="n">
        <v>1455.5</v>
      </c>
      <c r="D478" s="8" t="n">
        <v>152.2</v>
      </c>
      <c r="E478" s="8" t="n">
        <v>470</v>
      </c>
      <c r="F478" s="8" t="n">
        <v>786.8</v>
      </c>
      <c r="G478" s="8" t="n">
        <v>1359.5</v>
      </c>
      <c r="H478" s="8" t="n">
        <v>1067.8</v>
      </c>
      <c r="I478" s="8" t="n">
        <v>1089</v>
      </c>
      <c r="J478" s="8" t="n">
        <v>1391.1</v>
      </c>
      <c r="K478" s="8" t="n">
        <v>354.2</v>
      </c>
      <c r="L478" s="11" t="n">
        <v>96.2364</v>
      </c>
      <c r="M478" s="11" t="n">
        <v>92.7497</v>
      </c>
      <c r="N478" s="11" t="n">
        <v>100.243</v>
      </c>
      <c r="O478" s="11" t="n">
        <v>78.5643</v>
      </c>
      <c r="P478" s="11" t="n">
        <v>81.5142</v>
      </c>
      <c r="Q478" s="11" t="n">
        <v>93.211</v>
      </c>
      <c r="R478" s="11" t="n">
        <v>108.7261</v>
      </c>
      <c r="S478" s="22" t="n">
        <v>723.3</v>
      </c>
      <c r="U478" s="21" t="n">
        <v>75.632</v>
      </c>
    </row>
    <row r="479" customFormat="false" ht="15" hidden="false" customHeight="true" outlineLevel="0" collapsed="false">
      <c r="A479" s="7" t="n">
        <v>40817</v>
      </c>
      <c r="B479" s="8" t="n">
        <v>11762</v>
      </c>
      <c r="C479" s="8" t="n">
        <v>1459.7</v>
      </c>
      <c r="D479" s="8" t="n">
        <v>151.9</v>
      </c>
      <c r="E479" s="8" t="n">
        <v>468.1</v>
      </c>
      <c r="F479" s="8" t="n">
        <v>784.7</v>
      </c>
      <c r="G479" s="8" t="n">
        <v>1362.8</v>
      </c>
      <c r="H479" s="8" t="n">
        <v>1071.5</v>
      </c>
      <c r="I479" s="8" t="n">
        <v>1087</v>
      </c>
      <c r="J479" s="8" t="n">
        <v>1403.1</v>
      </c>
      <c r="K479" s="8" t="n">
        <v>352</v>
      </c>
      <c r="L479" s="11" t="n">
        <v>96.7654</v>
      </c>
      <c r="M479" s="11" t="n">
        <v>93.5131</v>
      </c>
      <c r="N479" s="11" t="n">
        <v>100.5014</v>
      </c>
      <c r="O479" s="11" t="n">
        <v>78.3005</v>
      </c>
      <c r="P479" s="11" t="n">
        <v>84.4043</v>
      </c>
      <c r="Q479" s="11" t="n">
        <v>94.0914</v>
      </c>
      <c r="R479" s="11" t="n">
        <v>108.7777</v>
      </c>
      <c r="S479" s="22" t="n">
        <v>731.6</v>
      </c>
      <c r="U479" s="21" t="n">
        <v>79.4416</v>
      </c>
    </row>
    <row r="480" customFormat="false" ht="15" hidden="false" customHeight="true" outlineLevel="0" collapsed="false">
      <c r="A480" s="7" t="n">
        <v>40848</v>
      </c>
      <c r="B480" s="8" t="n">
        <v>11753</v>
      </c>
      <c r="C480" s="8" t="n">
        <v>1454.5</v>
      </c>
      <c r="D480" s="8" t="n">
        <v>151.1</v>
      </c>
      <c r="E480" s="8" t="n">
        <v>466.3</v>
      </c>
      <c r="F480" s="8" t="n">
        <v>781.1</v>
      </c>
      <c r="G480" s="8" t="n">
        <v>1365.7</v>
      </c>
      <c r="H480" s="8" t="n">
        <v>1073</v>
      </c>
      <c r="I480" s="8" t="n">
        <v>1082.7</v>
      </c>
      <c r="J480" s="8" t="n">
        <v>1406.5</v>
      </c>
      <c r="K480" s="8" t="n">
        <v>350.4</v>
      </c>
      <c r="L480" s="11" t="n">
        <v>96.5632</v>
      </c>
      <c r="M480" s="11" t="n">
        <v>93.6894</v>
      </c>
      <c r="N480" s="11" t="n">
        <v>99.863</v>
      </c>
      <c r="O480" s="11" t="n">
        <v>78.8527</v>
      </c>
      <c r="P480" s="11" t="n">
        <v>84.2952</v>
      </c>
      <c r="Q480" s="11" t="n">
        <v>93.0475</v>
      </c>
      <c r="R480" s="11" t="n">
        <v>107.6693</v>
      </c>
      <c r="S480" s="22" t="n">
        <v>733</v>
      </c>
      <c r="U480" s="21" t="n">
        <v>77.6546</v>
      </c>
    </row>
    <row r="481" customFormat="false" ht="15" hidden="false" customHeight="true" outlineLevel="0" collapsed="false">
      <c r="A481" s="7" t="n">
        <v>40878</v>
      </c>
      <c r="B481" s="8" t="n">
        <v>11783</v>
      </c>
      <c r="C481" s="8" t="n">
        <v>1449.8</v>
      </c>
      <c r="D481" s="8" t="n">
        <v>149.3</v>
      </c>
      <c r="E481" s="8" t="n">
        <v>465.4</v>
      </c>
      <c r="F481" s="8" t="n">
        <v>782.2</v>
      </c>
      <c r="G481" s="8" t="n">
        <v>1378.8</v>
      </c>
      <c r="H481" s="8" t="n">
        <v>1082.2</v>
      </c>
      <c r="I481" s="8" t="n">
        <v>1081.4</v>
      </c>
      <c r="J481" s="8" t="n">
        <v>1415.8</v>
      </c>
      <c r="K481" s="8" t="n">
        <v>349.1</v>
      </c>
      <c r="L481" s="11" t="n">
        <v>97.2084</v>
      </c>
      <c r="M481" s="11" t="n">
        <v>94.7246</v>
      </c>
      <c r="N481" s="11" t="n">
        <v>100.0592</v>
      </c>
      <c r="O481" s="11" t="n">
        <v>79.7645</v>
      </c>
      <c r="P481" s="11" t="n">
        <v>85.3642</v>
      </c>
      <c r="Q481" s="11" t="n">
        <v>92.9012</v>
      </c>
      <c r="R481" s="11" t="n">
        <v>108.1575</v>
      </c>
      <c r="S481" s="22" t="n">
        <v>740.1</v>
      </c>
      <c r="U481" s="21" t="n">
        <v>79.7104</v>
      </c>
    </row>
    <row r="482" customFormat="false" ht="15" hidden="false" customHeight="true" outlineLevel="0" collapsed="false">
      <c r="A482" s="7" t="n">
        <v>40909</v>
      </c>
      <c r="B482" s="8" t="n">
        <v>11820</v>
      </c>
      <c r="C482" s="8" t="n">
        <v>1456.3</v>
      </c>
      <c r="D482" s="8" t="n">
        <v>148.2</v>
      </c>
      <c r="E482" s="8" t="n">
        <v>465.9</v>
      </c>
      <c r="F482" s="8" t="n">
        <v>783.2</v>
      </c>
      <c r="G482" s="8" t="n">
        <v>1387.1</v>
      </c>
      <c r="H482" s="8" t="n">
        <v>1086.7</v>
      </c>
      <c r="I482" s="8" t="n">
        <v>1080.6</v>
      </c>
      <c r="J482" s="8" t="n">
        <v>1424.5</v>
      </c>
      <c r="K482" s="8" t="n">
        <v>349.4</v>
      </c>
      <c r="L482" s="11" t="n">
        <v>98.0951</v>
      </c>
      <c r="M482" s="11" t="n">
        <v>95.9934</v>
      </c>
      <c r="N482" s="11" t="n">
        <v>100.5061</v>
      </c>
      <c r="O482" s="11" t="n">
        <v>80.8902</v>
      </c>
      <c r="P482" s="11" t="n">
        <v>87.5221</v>
      </c>
      <c r="Q482" s="11" t="n">
        <v>92.8692</v>
      </c>
      <c r="R482" s="11" t="n">
        <v>109.1207</v>
      </c>
      <c r="S482" s="22" t="n">
        <v>748.2</v>
      </c>
      <c r="U482" s="21" t="n">
        <v>83.7854</v>
      </c>
    </row>
    <row r="483" customFormat="false" ht="15" hidden="false" customHeight="true" outlineLevel="0" collapsed="false">
      <c r="A483" s="7" t="n">
        <v>40940</v>
      </c>
      <c r="B483" s="8" t="n">
        <v>11841</v>
      </c>
      <c r="C483" s="8" t="n">
        <v>1457.6</v>
      </c>
      <c r="D483" s="8" t="n">
        <v>148.6</v>
      </c>
      <c r="E483" s="8" t="n">
        <v>464.5</v>
      </c>
      <c r="F483" s="8" t="n">
        <v>781.6</v>
      </c>
      <c r="G483" s="8" t="n">
        <v>1394.1</v>
      </c>
      <c r="H483" s="8" t="n">
        <v>1091.6</v>
      </c>
      <c r="I483" s="8" t="n">
        <v>1080.4</v>
      </c>
      <c r="J483" s="8" t="n">
        <v>1430.3</v>
      </c>
      <c r="K483" s="8" t="n">
        <v>350.3</v>
      </c>
      <c r="L483" s="11" t="n">
        <v>98.5224</v>
      </c>
      <c r="M483" s="11" t="n">
        <v>96.5931</v>
      </c>
      <c r="N483" s="11" t="n">
        <v>100.7345</v>
      </c>
      <c r="O483" s="11" t="n">
        <v>81.9367</v>
      </c>
      <c r="P483" s="11" t="n">
        <v>88.1743</v>
      </c>
      <c r="Q483" s="11" t="n">
        <v>93.0462</v>
      </c>
      <c r="R483" s="11" t="n">
        <v>108.745</v>
      </c>
      <c r="S483" s="22" t="n">
        <v>753.7</v>
      </c>
      <c r="U483" s="21" t="n">
        <v>82.9372</v>
      </c>
    </row>
    <row r="484" customFormat="false" ht="15" hidden="false" customHeight="true" outlineLevel="0" collapsed="false">
      <c r="A484" s="7" t="n">
        <v>40969</v>
      </c>
      <c r="B484" s="8" t="n">
        <v>11880</v>
      </c>
      <c r="C484" s="8" t="n">
        <v>1462</v>
      </c>
      <c r="D484" s="8" t="n">
        <v>149.5</v>
      </c>
      <c r="E484" s="8" t="n">
        <v>463.5</v>
      </c>
      <c r="F484" s="8" t="n">
        <v>784</v>
      </c>
      <c r="G484" s="8" t="n">
        <v>1400.6</v>
      </c>
      <c r="H484" s="8" t="n">
        <v>1094.6</v>
      </c>
      <c r="I484" s="8" t="n">
        <v>1080.2</v>
      </c>
      <c r="J484" s="8" t="n">
        <v>1443.7</v>
      </c>
      <c r="K484" s="8" t="n">
        <v>351.1</v>
      </c>
      <c r="L484" s="11" t="n">
        <v>98.0069</v>
      </c>
      <c r="M484" s="11" t="n">
        <v>96.3899</v>
      </c>
      <c r="N484" s="11" t="n">
        <v>99.8598</v>
      </c>
      <c r="O484" s="11" t="n">
        <v>81.9164</v>
      </c>
      <c r="P484" s="11" t="n">
        <v>87.9663</v>
      </c>
      <c r="Q484" s="11" t="n">
        <v>92.7259</v>
      </c>
      <c r="R484" s="11" t="n">
        <v>108.4631</v>
      </c>
      <c r="S484" s="22" t="n">
        <v>765.6</v>
      </c>
      <c r="U484" s="21" t="n">
        <v>82.4738</v>
      </c>
    </row>
    <row r="485" customFormat="false" ht="15" hidden="false" customHeight="true" outlineLevel="0" collapsed="false">
      <c r="A485" s="7" t="n">
        <v>41000</v>
      </c>
      <c r="B485" s="8" t="n">
        <v>11897</v>
      </c>
      <c r="C485" s="8" t="n">
        <v>1464.5</v>
      </c>
      <c r="D485" s="8" t="n">
        <v>149.7</v>
      </c>
      <c r="E485" s="8" t="n">
        <v>464.5</v>
      </c>
      <c r="F485" s="8" t="n">
        <v>782.2</v>
      </c>
      <c r="G485" s="8" t="n">
        <v>1404.4</v>
      </c>
      <c r="H485" s="8" t="n">
        <v>1098</v>
      </c>
      <c r="I485" s="8" t="n">
        <v>1077.7</v>
      </c>
      <c r="J485" s="8" t="n">
        <v>1450.5</v>
      </c>
      <c r="K485" s="8" t="n">
        <v>353.5</v>
      </c>
      <c r="L485" s="11" t="n">
        <v>98.5366</v>
      </c>
      <c r="M485" s="11" t="n">
        <v>97.1873</v>
      </c>
      <c r="N485" s="11" t="n">
        <v>100.0817</v>
      </c>
      <c r="O485" s="11" t="n">
        <v>82.7973</v>
      </c>
      <c r="P485" s="11" t="n">
        <v>88.6468</v>
      </c>
      <c r="Q485" s="11" t="n">
        <v>92.5726</v>
      </c>
      <c r="R485" s="11" t="n">
        <v>108.3972</v>
      </c>
      <c r="S485" s="22" t="n">
        <v>770.2</v>
      </c>
      <c r="U485" s="21" t="n">
        <v>83.842</v>
      </c>
    </row>
    <row r="486" customFormat="false" ht="15" hidden="false" customHeight="true" outlineLevel="0" collapsed="false">
      <c r="A486" s="7" t="n">
        <v>41030</v>
      </c>
      <c r="B486" s="8" t="n">
        <v>11908</v>
      </c>
      <c r="C486" s="8" t="n">
        <v>1467.5</v>
      </c>
      <c r="D486" s="8" t="n">
        <v>149.7</v>
      </c>
      <c r="E486" s="8" t="n">
        <v>465.1</v>
      </c>
      <c r="F486" s="8" t="n">
        <v>781.2</v>
      </c>
      <c r="G486" s="8" t="n">
        <v>1410.6</v>
      </c>
      <c r="H486" s="8" t="n">
        <v>1101.8</v>
      </c>
      <c r="I486" s="8" t="n">
        <v>1077</v>
      </c>
      <c r="J486" s="8" t="n">
        <v>1453.5</v>
      </c>
      <c r="K486" s="8" t="n">
        <v>351.4</v>
      </c>
      <c r="L486" s="11" t="n">
        <v>98.2793</v>
      </c>
      <c r="M486" s="11" t="n">
        <v>96.9988</v>
      </c>
      <c r="N486" s="11" t="n">
        <v>99.7446</v>
      </c>
      <c r="O486" s="11" t="n">
        <v>83.0739</v>
      </c>
      <c r="P486" s="11" t="n">
        <v>88.1619</v>
      </c>
      <c r="Q486" s="11" t="n">
        <v>92.6796</v>
      </c>
      <c r="R486" s="11" t="n">
        <v>106.9061</v>
      </c>
      <c r="S486" s="22" t="n">
        <v>774.4</v>
      </c>
      <c r="U486" s="21" t="n">
        <v>82.6774</v>
      </c>
    </row>
    <row r="487" customFormat="false" ht="15" hidden="false" customHeight="true" outlineLevel="0" collapsed="false">
      <c r="A487" s="7" t="n">
        <v>41061</v>
      </c>
      <c r="B487" s="8" t="n">
        <v>11918</v>
      </c>
      <c r="C487" s="8" t="n">
        <v>1469.6</v>
      </c>
      <c r="D487" s="8" t="n">
        <v>148.3</v>
      </c>
      <c r="E487" s="8" t="n">
        <v>463.7</v>
      </c>
      <c r="F487" s="8" t="n">
        <v>781.8</v>
      </c>
      <c r="G487" s="8" t="n">
        <v>1413.8</v>
      </c>
      <c r="H487" s="8" t="n">
        <v>1102.4</v>
      </c>
      <c r="I487" s="8" t="n">
        <v>1073.5</v>
      </c>
      <c r="J487" s="8" t="n">
        <v>1458.8</v>
      </c>
      <c r="K487" s="8" t="n">
        <v>350.7</v>
      </c>
      <c r="L487" s="11" t="n">
        <v>98.6278</v>
      </c>
      <c r="M487" s="11" t="n">
        <v>97.4715</v>
      </c>
      <c r="N487" s="11" t="n">
        <v>99.9499</v>
      </c>
      <c r="O487" s="11" t="n">
        <v>84.3219</v>
      </c>
      <c r="P487" s="11" t="n">
        <v>88.9954</v>
      </c>
      <c r="Q487" s="11" t="n">
        <v>92.6383</v>
      </c>
      <c r="R487" s="11" t="n">
        <v>107.0621</v>
      </c>
      <c r="S487" s="22" t="n">
        <v>779.2</v>
      </c>
      <c r="U487" s="21" t="n">
        <v>83.8076</v>
      </c>
    </row>
    <row r="488" customFormat="false" ht="15" hidden="false" customHeight="true" outlineLevel="0" collapsed="false">
      <c r="A488" s="7" t="n">
        <v>41091</v>
      </c>
      <c r="B488" s="8" t="n">
        <v>11944</v>
      </c>
      <c r="C488" s="8" t="n">
        <v>1473.1</v>
      </c>
      <c r="D488" s="8" t="n">
        <v>148.7</v>
      </c>
      <c r="E488" s="8" t="n">
        <v>463.2</v>
      </c>
      <c r="F488" s="8" t="n">
        <v>781.9</v>
      </c>
      <c r="G488" s="8" t="n">
        <v>1417.5</v>
      </c>
      <c r="H488" s="8" t="n">
        <v>1101.5</v>
      </c>
      <c r="I488" s="8" t="n">
        <v>1071.3</v>
      </c>
      <c r="J488" s="8" t="n">
        <v>1477.4</v>
      </c>
      <c r="K488" s="8" t="n">
        <v>350.1</v>
      </c>
      <c r="L488" s="11" t="n">
        <v>98.4571</v>
      </c>
      <c r="M488" s="11" t="n">
        <v>97.2112</v>
      </c>
      <c r="N488" s="11" t="n">
        <v>99.8807</v>
      </c>
      <c r="O488" s="11" t="n">
        <v>84.708</v>
      </c>
      <c r="P488" s="11" t="n">
        <v>89.4078</v>
      </c>
      <c r="Q488" s="11" t="n">
        <v>93.7599</v>
      </c>
      <c r="R488" s="11" t="n">
        <v>105.9619</v>
      </c>
      <c r="S488" s="22" t="n">
        <v>792.5</v>
      </c>
      <c r="U488" s="21" t="n">
        <v>83.2791</v>
      </c>
    </row>
    <row r="489" customFormat="false" ht="15" hidden="false" customHeight="true" outlineLevel="0" collapsed="false">
      <c r="A489" s="7" t="n">
        <v>41122</v>
      </c>
      <c r="B489" s="8" t="n">
        <v>11940</v>
      </c>
      <c r="C489" s="8" t="n">
        <v>1478.7</v>
      </c>
      <c r="D489" s="8" t="n">
        <v>147.2</v>
      </c>
      <c r="E489" s="8" t="n">
        <v>462.1</v>
      </c>
      <c r="F489" s="8" t="n">
        <v>783.2</v>
      </c>
      <c r="G489" s="8" t="n">
        <v>1417.1</v>
      </c>
      <c r="H489" s="8" t="n">
        <v>1102.6</v>
      </c>
      <c r="I489" s="8" t="n">
        <v>1066.5</v>
      </c>
      <c r="J489" s="8" t="n">
        <v>1474</v>
      </c>
      <c r="K489" s="8" t="n">
        <v>351.6</v>
      </c>
      <c r="L489" s="11" t="n">
        <v>98.3137</v>
      </c>
      <c r="M489" s="11" t="n">
        <v>96.989</v>
      </c>
      <c r="N489" s="11" t="n">
        <v>99.8265</v>
      </c>
      <c r="O489" s="11" t="n">
        <v>84.2625</v>
      </c>
      <c r="P489" s="11" t="n">
        <v>88.5204</v>
      </c>
      <c r="Q489" s="11" t="n">
        <v>94.5146</v>
      </c>
      <c r="R489" s="11" t="n">
        <v>105.987</v>
      </c>
      <c r="S489" s="22" t="n">
        <v>787.2</v>
      </c>
      <c r="U489" s="21" t="n">
        <v>81.5091</v>
      </c>
    </row>
    <row r="490" customFormat="false" ht="15" hidden="false" customHeight="true" outlineLevel="0" collapsed="false">
      <c r="A490" s="7" t="n">
        <v>41153</v>
      </c>
      <c r="B490" s="8" t="n">
        <v>11934</v>
      </c>
      <c r="C490" s="8" t="n">
        <v>1480.6</v>
      </c>
      <c r="D490" s="8" t="n">
        <v>147</v>
      </c>
      <c r="E490" s="8" t="n">
        <v>458.7</v>
      </c>
      <c r="F490" s="8" t="n">
        <v>786</v>
      </c>
      <c r="G490" s="8" t="n">
        <v>1416.4</v>
      </c>
      <c r="H490" s="8" t="n">
        <v>1100.6</v>
      </c>
      <c r="I490" s="8" t="n">
        <v>1058.5</v>
      </c>
      <c r="J490" s="8" t="n">
        <v>1476.2</v>
      </c>
      <c r="K490" s="8" t="n">
        <v>351.8</v>
      </c>
      <c r="L490" s="11" t="n">
        <v>98.1136</v>
      </c>
      <c r="M490" s="11" t="n">
        <v>96.3844</v>
      </c>
      <c r="N490" s="11" t="n">
        <v>100.0863</v>
      </c>
      <c r="O490" s="11" t="n">
        <v>84.0353</v>
      </c>
      <c r="P490" s="11" t="n">
        <v>88.0773</v>
      </c>
      <c r="Q490" s="11" t="n">
        <v>94.8419</v>
      </c>
      <c r="R490" s="11" t="n">
        <v>106.2381</v>
      </c>
      <c r="S490" s="22" t="n">
        <v>786.8</v>
      </c>
      <c r="U490" s="21" t="n">
        <v>80.404</v>
      </c>
    </row>
    <row r="491" customFormat="false" ht="15" hidden="false" customHeight="true" outlineLevel="0" collapsed="false">
      <c r="A491" s="7" t="n">
        <v>41183</v>
      </c>
      <c r="B491" s="8" t="n">
        <v>11941</v>
      </c>
      <c r="C491" s="8" t="n">
        <v>1483.3</v>
      </c>
      <c r="D491" s="8" t="n">
        <v>146.4</v>
      </c>
      <c r="E491" s="8" t="n">
        <v>458.3</v>
      </c>
      <c r="F491" s="8" t="n">
        <v>786.7</v>
      </c>
      <c r="G491" s="8" t="n">
        <v>1415.5</v>
      </c>
      <c r="H491" s="8" t="n">
        <v>1100.1</v>
      </c>
      <c r="I491" s="8" t="n">
        <v>1059.3</v>
      </c>
      <c r="J491" s="8" t="n">
        <v>1474.1</v>
      </c>
      <c r="K491" s="8" t="n">
        <v>351.9</v>
      </c>
      <c r="L491" s="11" t="n">
        <v>97.9828</v>
      </c>
      <c r="M491" s="11" t="n">
        <v>96.4722</v>
      </c>
      <c r="N491" s="11" t="n">
        <v>99.7067</v>
      </c>
      <c r="O491" s="11" t="n">
        <v>84.6454</v>
      </c>
      <c r="P491" s="11" t="n">
        <v>89.4349</v>
      </c>
      <c r="Q491" s="11" t="n">
        <v>93.7439</v>
      </c>
      <c r="R491" s="11" t="n">
        <v>106.0072</v>
      </c>
      <c r="S491" s="22" t="n">
        <v>781.6</v>
      </c>
      <c r="U491" s="21" t="n">
        <v>81.5722</v>
      </c>
    </row>
    <row r="492" customFormat="false" ht="15" hidden="false" customHeight="true" outlineLevel="0" collapsed="false">
      <c r="A492" s="7" t="n">
        <v>41214</v>
      </c>
      <c r="B492" s="8" t="n">
        <v>11930</v>
      </c>
      <c r="C492" s="8" t="n">
        <v>1473.4</v>
      </c>
      <c r="D492" s="8" t="n">
        <v>146.2</v>
      </c>
      <c r="E492" s="8" t="n">
        <v>455.9</v>
      </c>
      <c r="F492" s="8" t="n">
        <v>785.7</v>
      </c>
      <c r="G492" s="8" t="n">
        <v>1418.5</v>
      </c>
      <c r="H492" s="8" t="n">
        <v>1099.1</v>
      </c>
      <c r="I492" s="8" t="n">
        <v>1054</v>
      </c>
      <c r="J492" s="8" t="n">
        <v>1483.5</v>
      </c>
      <c r="K492" s="8" t="n">
        <v>350.5</v>
      </c>
      <c r="L492" s="11" t="n">
        <v>98.5509</v>
      </c>
      <c r="M492" s="11" t="n">
        <v>97.3587</v>
      </c>
      <c r="N492" s="11" t="n">
        <v>99.9136</v>
      </c>
      <c r="O492" s="11" t="n">
        <v>85.2108</v>
      </c>
      <c r="P492" s="11" t="n">
        <v>90.4455</v>
      </c>
      <c r="Q492" s="11" t="n">
        <v>93.531</v>
      </c>
      <c r="R492" s="11" t="n">
        <v>105.7803</v>
      </c>
      <c r="S492" s="22" t="n">
        <v>792.5</v>
      </c>
      <c r="U492" s="21" t="n">
        <v>83.8754</v>
      </c>
    </row>
    <row r="493" customFormat="false" ht="15" hidden="false" customHeight="true" outlineLevel="0" collapsed="false">
      <c r="A493" s="7" t="n">
        <v>41244</v>
      </c>
      <c r="B493" s="8" t="n">
        <v>11939</v>
      </c>
      <c r="C493" s="8" t="n">
        <v>1463.9</v>
      </c>
      <c r="D493" s="8" t="n">
        <v>146.7</v>
      </c>
      <c r="E493" s="8" t="n">
        <v>455.5</v>
      </c>
      <c r="F493" s="8" t="n">
        <v>786.2</v>
      </c>
      <c r="G493" s="8" t="n">
        <v>1418.7</v>
      </c>
      <c r="H493" s="8" t="n">
        <v>1102.4</v>
      </c>
      <c r="I493" s="8" t="n">
        <v>1054.8</v>
      </c>
      <c r="J493" s="8" t="n">
        <v>1487.4</v>
      </c>
      <c r="K493" s="8" t="n">
        <v>352.9</v>
      </c>
      <c r="L493" s="11" t="n">
        <v>99.2403</v>
      </c>
      <c r="M493" s="11" t="n">
        <v>98.1821</v>
      </c>
      <c r="N493" s="11" t="n">
        <v>100.4514</v>
      </c>
      <c r="O493" s="11" t="n">
        <v>85.7881</v>
      </c>
      <c r="P493" s="11" t="n">
        <v>92.0226</v>
      </c>
      <c r="Q493" s="11" t="n">
        <v>93.9279</v>
      </c>
      <c r="R493" s="11" t="n">
        <v>106.6112</v>
      </c>
      <c r="S493" s="22" t="n">
        <v>796.1</v>
      </c>
      <c r="U493" s="21" t="n">
        <v>86.8321</v>
      </c>
    </row>
    <row r="494" customFormat="false" ht="15" hidden="false" customHeight="true" outlineLevel="0" collapsed="false">
      <c r="A494" s="7" t="n">
        <v>41275</v>
      </c>
      <c r="B494" s="8" t="n">
        <v>11962</v>
      </c>
      <c r="C494" s="8" t="n">
        <v>1468</v>
      </c>
      <c r="D494" s="8" t="n">
        <v>146.7</v>
      </c>
      <c r="E494" s="8" t="n">
        <v>455.1</v>
      </c>
      <c r="F494" s="8" t="n">
        <v>789.5</v>
      </c>
      <c r="G494" s="8" t="n">
        <v>1419.9</v>
      </c>
      <c r="H494" s="8" t="n">
        <v>1103.7</v>
      </c>
      <c r="I494" s="8" t="n">
        <v>1053.1</v>
      </c>
      <c r="J494" s="8" t="n">
        <v>1492.7</v>
      </c>
      <c r="K494" s="8" t="n">
        <v>354.2</v>
      </c>
      <c r="L494" s="11" t="n">
        <v>99.0467</v>
      </c>
      <c r="M494" s="11" t="n">
        <v>97.7629</v>
      </c>
      <c r="N494" s="11" t="n">
        <v>100.5121</v>
      </c>
      <c r="O494" s="11" t="n">
        <v>85.2799</v>
      </c>
      <c r="P494" s="11" t="n">
        <v>91.0024</v>
      </c>
      <c r="Q494" s="11" t="n">
        <v>94.2668</v>
      </c>
      <c r="R494" s="11" t="n">
        <v>105.4051</v>
      </c>
      <c r="S494" s="22" t="n">
        <v>800</v>
      </c>
      <c r="U494" s="21" t="n">
        <v>84.5637</v>
      </c>
    </row>
    <row r="495" customFormat="false" ht="15" hidden="false" customHeight="true" outlineLevel="0" collapsed="false">
      <c r="A495" s="7" t="n">
        <v>41306</v>
      </c>
      <c r="B495" s="8" t="n">
        <v>11974</v>
      </c>
      <c r="C495" s="8" t="n">
        <v>1468.8</v>
      </c>
      <c r="D495" s="8" t="n">
        <v>147.7</v>
      </c>
      <c r="E495" s="8" t="n">
        <v>454.9</v>
      </c>
      <c r="F495" s="8" t="n">
        <v>792.4</v>
      </c>
      <c r="G495" s="8" t="n">
        <v>1422.7</v>
      </c>
      <c r="H495" s="8" t="n">
        <v>1101.8</v>
      </c>
      <c r="I495" s="8" t="n">
        <v>1051.1</v>
      </c>
      <c r="J495" s="8" t="n">
        <v>1499.1</v>
      </c>
      <c r="K495" s="8" t="n">
        <v>355.9</v>
      </c>
      <c r="L495" s="11" t="n">
        <v>99.4999</v>
      </c>
      <c r="M495" s="11" t="n">
        <v>98.666</v>
      </c>
      <c r="N495" s="11" t="n">
        <v>100.4584</v>
      </c>
      <c r="O495" s="11" t="n">
        <v>85.1703</v>
      </c>
      <c r="P495" s="11" t="n">
        <v>92.1783</v>
      </c>
      <c r="Q495" s="11" t="n">
        <v>94.3455</v>
      </c>
      <c r="R495" s="11" t="n">
        <v>104.1709</v>
      </c>
      <c r="S495" s="22" t="n">
        <v>806.1</v>
      </c>
      <c r="U495" s="21" t="n">
        <v>86.2965</v>
      </c>
    </row>
    <row r="496" customFormat="false" ht="15" hidden="false" customHeight="true" outlineLevel="0" collapsed="false">
      <c r="A496" s="7" t="n">
        <v>41334</v>
      </c>
      <c r="B496" s="8" t="n">
        <v>11977</v>
      </c>
      <c r="C496" s="8" t="n">
        <v>1470.3</v>
      </c>
      <c r="D496" s="8" t="n">
        <v>145.2</v>
      </c>
      <c r="E496" s="8" t="n">
        <v>454.6</v>
      </c>
      <c r="F496" s="8" t="n">
        <v>792.5</v>
      </c>
      <c r="G496" s="8" t="n">
        <v>1425.4</v>
      </c>
      <c r="H496" s="8" t="n">
        <v>1104.8</v>
      </c>
      <c r="I496" s="8" t="n">
        <v>1047.8</v>
      </c>
      <c r="J496" s="8" t="n">
        <v>1501.6</v>
      </c>
      <c r="K496" s="8" t="n">
        <v>356.4</v>
      </c>
      <c r="L496" s="11" t="n">
        <v>99.4239</v>
      </c>
      <c r="M496" s="11" t="n">
        <v>98.8698</v>
      </c>
      <c r="N496" s="11" t="n">
        <v>100.0677</v>
      </c>
      <c r="O496" s="11" t="n">
        <v>85.0496</v>
      </c>
      <c r="P496" s="11" t="n">
        <v>92.9142</v>
      </c>
      <c r="Q496" s="11" t="n">
        <v>94.1209</v>
      </c>
      <c r="R496" s="11" t="n">
        <v>104.0619</v>
      </c>
      <c r="S496" s="22" t="n">
        <v>811.7</v>
      </c>
      <c r="U496" s="21" t="n">
        <v>87.8411</v>
      </c>
    </row>
    <row r="497" customFormat="false" ht="15" hidden="false" customHeight="true" outlineLevel="0" collapsed="false">
      <c r="A497" s="7" t="n">
        <v>41365</v>
      </c>
      <c r="B497" s="8" t="n">
        <v>11978</v>
      </c>
      <c r="C497" s="8" t="n">
        <v>1470.7</v>
      </c>
      <c r="D497" s="8" t="n">
        <v>143.1</v>
      </c>
      <c r="E497" s="8" t="n">
        <v>452.8</v>
      </c>
      <c r="F497" s="8" t="n">
        <v>793.7</v>
      </c>
      <c r="G497" s="8" t="n">
        <v>1428</v>
      </c>
      <c r="H497" s="8" t="n">
        <v>1106.6</v>
      </c>
      <c r="I497" s="8" t="n">
        <v>1046.9</v>
      </c>
      <c r="J497" s="8" t="n">
        <v>1503.2</v>
      </c>
      <c r="K497" s="8" t="n">
        <v>357.3</v>
      </c>
      <c r="L497" s="11" t="n">
        <v>99.1189</v>
      </c>
      <c r="M497" s="11" t="n">
        <v>98.508</v>
      </c>
      <c r="N497" s="11" t="n">
        <v>99.8262</v>
      </c>
      <c r="O497" s="11" t="n">
        <v>85.5796</v>
      </c>
      <c r="P497" s="11" t="n">
        <v>92.8972</v>
      </c>
      <c r="Q497" s="11" t="n">
        <v>95.1671</v>
      </c>
      <c r="R497" s="11" t="n">
        <v>103.9407</v>
      </c>
      <c r="S497" s="22" t="n">
        <v>813.2</v>
      </c>
      <c r="U497" s="21" t="n">
        <v>87.2297</v>
      </c>
    </row>
    <row r="498" customFormat="false" ht="15" hidden="false" customHeight="true" outlineLevel="0" collapsed="false">
      <c r="A498" s="7" t="n">
        <v>41395</v>
      </c>
      <c r="B498" s="8" t="n">
        <v>11978</v>
      </c>
      <c r="C498" s="8" t="n">
        <v>1470.6</v>
      </c>
      <c r="D498" s="8" t="n">
        <v>145</v>
      </c>
      <c r="E498" s="8" t="n">
        <v>451</v>
      </c>
      <c r="F498" s="8" t="n">
        <v>793.9</v>
      </c>
      <c r="G498" s="8" t="n">
        <v>1427.4</v>
      </c>
      <c r="H498" s="8" t="n">
        <v>1102.7</v>
      </c>
      <c r="I498" s="8" t="n">
        <v>1046</v>
      </c>
      <c r="J498" s="8" t="n">
        <v>1506.2</v>
      </c>
      <c r="K498" s="8" t="n">
        <v>357.6</v>
      </c>
      <c r="L498" s="11" t="n">
        <v>99.3881</v>
      </c>
      <c r="M498" s="11" t="n">
        <v>98.553</v>
      </c>
      <c r="N498" s="11" t="n">
        <v>100.3459</v>
      </c>
      <c r="O498" s="11" t="n">
        <v>86.1938</v>
      </c>
      <c r="P498" s="11" t="n">
        <v>92.9005</v>
      </c>
      <c r="Q498" s="11" t="n">
        <v>94.9301</v>
      </c>
      <c r="R498" s="11" t="n">
        <v>104.4883</v>
      </c>
      <c r="S498" s="22" t="n">
        <v>818.2</v>
      </c>
      <c r="U498" s="21" t="n">
        <v>87.847</v>
      </c>
    </row>
    <row r="499" customFormat="false" ht="15" hidden="false" customHeight="true" outlineLevel="0" collapsed="false">
      <c r="A499" s="7" t="n">
        <v>41426</v>
      </c>
      <c r="B499" s="8" t="n">
        <v>11982</v>
      </c>
      <c r="C499" s="8" t="n">
        <v>1471.1</v>
      </c>
      <c r="D499" s="8" t="n">
        <v>144.4</v>
      </c>
      <c r="E499" s="8" t="n">
        <v>450.6</v>
      </c>
      <c r="F499" s="8" t="n">
        <v>792.5</v>
      </c>
      <c r="G499" s="8" t="n">
        <v>1428.9</v>
      </c>
      <c r="H499" s="8" t="n">
        <v>1100.1</v>
      </c>
      <c r="I499" s="8" t="n">
        <v>1046</v>
      </c>
      <c r="J499" s="8" t="n">
        <v>1512.9</v>
      </c>
      <c r="K499" s="8" t="n">
        <v>359.3</v>
      </c>
      <c r="L499" s="11" t="n">
        <v>99.6551</v>
      </c>
      <c r="M499" s="11" t="n">
        <v>98.8667</v>
      </c>
      <c r="N499" s="11" t="n">
        <v>100.5604</v>
      </c>
      <c r="O499" s="11" t="n">
        <v>86.0676</v>
      </c>
      <c r="P499" s="11" t="n">
        <v>93.7401</v>
      </c>
      <c r="Q499" s="11" t="n">
        <v>95.2775</v>
      </c>
      <c r="R499" s="11" t="n">
        <v>104.0795</v>
      </c>
      <c r="S499" s="22" t="n">
        <v>825.7</v>
      </c>
      <c r="U499" s="21" t="n">
        <v>89.5653</v>
      </c>
    </row>
    <row r="500" customFormat="false" ht="15" hidden="false" customHeight="true" outlineLevel="0" collapsed="false">
      <c r="A500" s="7" t="n">
        <v>41456</v>
      </c>
      <c r="B500" s="8" t="n">
        <v>11962</v>
      </c>
      <c r="C500" s="8" t="n">
        <v>1468.8</v>
      </c>
      <c r="D500" s="8" t="n">
        <v>144.2</v>
      </c>
      <c r="E500" s="8" t="n">
        <v>451.8</v>
      </c>
      <c r="F500" s="8" t="n">
        <v>794.7</v>
      </c>
      <c r="G500" s="8" t="n">
        <v>1428.5</v>
      </c>
      <c r="H500" s="8" t="n">
        <v>1102.2</v>
      </c>
      <c r="I500" s="8" t="n">
        <v>1042.9</v>
      </c>
      <c r="J500" s="8" t="n">
        <v>1490</v>
      </c>
      <c r="K500" s="8" t="n">
        <v>359.7</v>
      </c>
      <c r="L500" s="11" t="n">
        <v>98.7947</v>
      </c>
      <c r="M500" s="11" t="n">
        <v>97.6939</v>
      </c>
      <c r="N500" s="11" t="n">
        <v>100.0477</v>
      </c>
      <c r="O500" s="11" t="n">
        <v>86.469</v>
      </c>
      <c r="P500" s="11" t="n">
        <v>90.1337</v>
      </c>
      <c r="Q500" s="11" t="n">
        <v>95.8472</v>
      </c>
      <c r="R500" s="11" t="n">
        <v>103.6821</v>
      </c>
      <c r="S500" s="22" t="n">
        <v>813.4</v>
      </c>
      <c r="U500" s="21" t="n">
        <v>84.0474</v>
      </c>
    </row>
    <row r="501" customFormat="false" ht="15" hidden="false" customHeight="true" outlineLevel="0" collapsed="false">
      <c r="A501" s="7" t="n">
        <v>41487</v>
      </c>
      <c r="B501" s="8" t="n">
        <v>11992</v>
      </c>
      <c r="C501" s="8" t="n">
        <v>1470.4</v>
      </c>
      <c r="D501" s="8" t="n">
        <v>144.5</v>
      </c>
      <c r="E501" s="8" t="n">
        <v>449.7</v>
      </c>
      <c r="F501" s="8" t="n">
        <v>792.7</v>
      </c>
      <c r="G501" s="8" t="n">
        <v>1432.4</v>
      </c>
      <c r="H501" s="8" t="n">
        <v>1102.5</v>
      </c>
      <c r="I501" s="8" t="n">
        <v>1041.8</v>
      </c>
      <c r="J501" s="8" t="n">
        <v>1511.2</v>
      </c>
      <c r="K501" s="8" t="n">
        <v>360.7</v>
      </c>
      <c r="L501" s="11" t="n">
        <v>99.6198</v>
      </c>
      <c r="M501" s="11" t="n">
        <v>99.2564</v>
      </c>
      <c r="N501" s="11" t="n">
        <v>100.0483</v>
      </c>
      <c r="O501" s="11" t="n">
        <v>87.1595</v>
      </c>
      <c r="P501" s="11" t="n">
        <v>93.6423</v>
      </c>
      <c r="Q501" s="11" t="n">
        <v>95.6337</v>
      </c>
      <c r="R501" s="11" t="n">
        <v>103.5458</v>
      </c>
      <c r="S501" s="22" t="n">
        <v>831.7</v>
      </c>
      <c r="U501" s="21" t="n">
        <v>89.7311</v>
      </c>
    </row>
    <row r="502" customFormat="false" ht="15" hidden="false" customHeight="true" outlineLevel="0" collapsed="false">
      <c r="A502" s="7" t="n">
        <v>41518</v>
      </c>
      <c r="B502" s="8" t="n">
        <v>12010</v>
      </c>
      <c r="C502" s="8" t="n">
        <v>1473.5</v>
      </c>
      <c r="D502" s="8" t="n">
        <v>143.7</v>
      </c>
      <c r="E502" s="8" t="n">
        <v>449.3</v>
      </c>
      <c r="F502" s="8" t="n">
        <v>791.1</v>
      </c>
      <c r="G502" s="8" t="n">
        <v>1439.2</v>
      </c>
      <c r="H502" s="8" t="n">
        <v>1106.4</v>
      </c>
      <c r="I502" s="8" t="n">
        <v>1042</v>
      </c>
      <c r="J502" s="8" t="n">
        <v>1514.3</v>
      </c>
      <c r="K502" s="8" t="n">
        <v>358.9</v>
      </c>
      <c r="L502" s="11" t="n">
        <v>99.644</v>
      </c>
      <c r="M502" s="11" t="n">
        <v>99.7135</v>
      </c>
      <c r="N502" s="11" t="n">
        <v>99.5865</v>
      </c>
      <c r="O502" s="11" t="n">
        <v>87.5331</v>
      </c>
      <c r="P502" s="11" t="n">
        <v>94.4541</v>
      </c>
      <c r="Q502" s="11" t="n">
        <v>95.0723</v>
      </c>
      <c r="R502" s="11" t="n">
        <v>102.4596</v>
      </c>
      <c r="S502" s="22" t="n">
        <v>836.6</v>
      </c>
      <c r="U502" s="21" t="n">
        <v>91.5528</v>
      </c>
    </row>
    <row r="503" customFormat="false" ht="15" hidden="false" customHeight="true" outlineLevel="0" collapsed="false">
      <c r="A503" s="7" t="n">
        <v>41548</v>
      </c>
      <c r="B503" s="8" t="n">
        <v>12033</v>
      </c>
      <c r="C503" s="8" t="n">
        <v>1480</v>
      </c>
      <c r="D503" s="8" t="n">
        <v>143.9</v>
      </c>
      <c r="E503" s="8" t="n">
        <v>450.3</v>
      </c>
      <c r="F503" s="8" t="n">
        <v>791.8</v>
      </c>
      <c r="G503" s="8" t="n">
        <v>1441.9</v>
      </c>
      <c r="H503" s="8" t="n">
        <v>1107.9</v>
      </c>
      <c r="I503" s="8" t="n">
        <v>1037.3</v>
      </c>
      <c r="J503" s="8" t="n">
        <v>1520.6</v>
      </c>
      <c r="K503" s="8" t="n">
        <v>362.3</v>
      </c>
      <c r="L503" s="11" t="n">
        <v>99.8771</v>
      </c>
      <c r="M503" s="11" t="n">
        <v>100.024</v>
      </c>
      <c r="N503" s="11" t="n">
        <v>99.732</v>
      </c>
      <c r="O503" s="11" t="n">
        <v>88.0326</v>
      </c>
      <c r="P503" s="11" t="n">
        <v>94.8786</v>
      </c>
      <c r="Q503" s="11" t="n">
        <v>95.7158</v>
      </c>
      <c r="R503" s="11" t="n">
        <v>102.1223</v>
      </c>
      <c r="S503" s="22" t="n">
        <v>841.9</v>
      </c>
      <c r="U503" s="21" t="n">
        <v>90.7073</v>
      </c>
    </row>
    <row r="504" customFormat="false" ht="15" hidden="false" customHeight="true" outlineLevel="0" collapsed="false">
      <c r="A504" s="7" t="n">
        <v>41579</v>
      </c>
      <c r="B504" s="8" t="n">
        <v>12054</v>
      </c>
      <c r="C504" s="8" t="n">
        <v>1484.8</v>
      </c>
      <c r="D504" s="8" t="n">
        <v>143.8</v>
      </c>
      <c r="E504" s="8" t="n">
        <v>451.9</v>
      </c>
      <c r="F504" s="8" t="n">
        <v>795.4</v>
      </c>
      <c r="G504" s="8" t="n">
        <v>1442.2</v>
      </c>
      <c r="H504" s="8" t="n">
        <v>1108.6</v>
      </c>
      <c r="I504" s="8" t="n">
        <v>1035.9</v>
      </c>
      <c r="J504" s="8" t="n">
        <v>1524.9</v>
      </c>
      <c r="K504" s="8" t="n">
        <v>366.2</v>
      </c>
      <c r="L504" s="11" t="n">
        <v>99.8721</v>
      </c>
      <c r="M504" s="11" t="n">
        <v>100.4362</v>
      </c>
      <c r="N504" s="11" t="n">
        <v>99.2555</v>
      </c>
      <c r="O504" s="11" t="n">
        <v>87.9293</v>
      </c>
      <c r="P504" s="11" t="n">
        <v>95.5727</v>
      </c>
      <c r="Q504" s="11" t="n">
        <v>95.5993</v>
      </c>
      <c r="R504" s="11" t="n">
        <v>101.8303</v>
      </c>
      <c r="S504" s="22" t="n">
        <v>847.9</v>
      </c>
      <c r="U504" s="21" t="n">
        <v>92.8306</v>
      </c>
    </row>
    <row r="505" customFormat="false" ht="15" hidden="false" customHeight="true" outlineLevel="0" collapsed="false">
      <c r="A505" s="7" t="n">
        <v>41609</v>
      </c>
      <c r="B505" s="8" t="n">
        <v>12060</v>
      </c>
      <c r="C505" s="8" t="n">
        <v>1487.6</v>
      </c>
      <c r="D505" s="8" t="n">
        <v>143.7</v>
      </c>
      <c r="E505" s="8" t="n">
        <v>452</v>
      </c>
      <c r="F505" s="8" t="n">
        <v>794.3</v>
      </c>
      <c r="G505" s="8" t="n">
        <v>1443.5</v>
      </c>
      <c r="H505" s="8" t="n">
        <v>1106.8</v>
      </c>
      <c r="I505" s="8" t="n">
        <v>1031.1</v>
      </c>
      <c r="J505" s="8" t="n">
        <v>1530.7</v>
      </c>
      <c r="K505" s="8" t="n">
        <v>365.7</v>
      </c>
      <c r="L505" s="11" t="n">
        <v>99.6773</v>
      </c>
      <c r="M505" s="11" t="n">
        <v>99.6778</v>
      </c>
      <c r="N505" s="11" t="n">
        <v>99.6989</v>
      </c>
      <c r="O505" s="11" t="n">
        <v>87.5144</v>
      </c>
      <c r="P505" s="11" t="n">
        <v>95.5825</v>
      </c>
      <c r="Q505" s="11" t="n">
        <v>96.7166</v>
      </c>
      <c r="R505" s="11" t="n">
        <v>102.071</v>
      </c>
      <c r="S505" s="22" t="n">
        <v>852.4</v>
      </c>
      <c r="U505" s="21" t="n">
        <v>93.1043</v>
      </c>
    </row>
    <row r="506" customFormat="false" ht="15" hidden="false" customHeight="true" outlineLevel="0" collapsed="false">
      <c r="A506" s="7" t="n">
        <v>41640</v>
      </c>
      <c r="B506" s="8" t="n">
        <v>12058</v>
      </c>
      <c r="C506" s="8" t="n">
        <v>1486.7</v>
      </c>
      <c r="D506" s="8" t="n">
        <v>143.5</v>
      </c>
      <c r="E506" s="8" t="n">
        <v>452.7</v>
      </c>
      <c r="F506" s="8" t="n">
        <v>796</v>
      </c>
      <c r="G506" s="8" t="n">
        <v>1443.5</v>
      </c>
      <c r="H506" s="8" t="n">
        <v>1110.1</v>
      </c>
      <c r="I506" s="8" t="n">
        <v>1027.8</v>
      </c>
      <c r="J506" s="8" t="n">
        <v>1522.2</v>
      </c>
      <c r="K506" s="8" t="n">
        <v>365.9</v>
      </c>
      <c r="L506" s="11" t="n">
        <v>98.6228</v>
      </c>
      <c r="M506" s="11" t="n">
        <v>98.7237</v>
      </c>
      <c r="N506" s="11" t="n">
        <v>98.5295</v>
      </c>
      <c r="O506" s="11" t="n">
        <v>87.8035</v>
      </c>
      <c r="P506" s="11" t="n">
        <v>92.7925</v>
      </c>
      <c r="Q506" s="11" t="n">
        <v>94.5826</v>
      </c>
      <c r="R506" s="11" t="n">
        <v>101.3391</v>
      </c>
      <c r="S506" s="22" t="n">
        <v>842.5</v>
      </c>
      <c r="U506" s="21" t="n">
        <v>88.1996</v>
      </c>
    </row>
    <row r="507" customFormat="false" ht="15" hidden="false" customHeight="true" outlineLevel="0" collapsed="false">
      <c r="A507" s="7" t="n">
        <v>41671</v>
      </c>
      <c r="B507" s="8" t="n">
        <v>12084</v>
      </c>
      <c r="C507" s="8" t="n">
        <v>1488.1</v>
      </c>
      <c r="D507" s="8" t="n">
        <v>143</v>
      </c>
      <c r="E507" s="8" t="n">
        <v>454</v>
      </c>
      <c r="F507" s="8" t="n">
        <v>796.4</v>
      </c>
      <c r="G507" s="8" t="n">
        <v>1444.1</v>
      </c>
      <c r="H507" s="8" t="n">
        <v>1112.9</v>
      </c>
      <c r="I507" s="8" t="n">
        <v>1025.6</v>
      </c>
      <c r="J507" s="8" t="n">
        <v>1538.3</v>
      </c>
      <c r="K507" s="8" t="n">
        <v>365.6</v>
      </c>
      <c r="L507" s="11" t="n">
        <v>99.5446</v>
      </c>
      <c r="M507" s="11" t="n">
        <v>100.2958</v>
      </c>
      <c r="N507" s="11" t="n">
        <v>98.7094</v>
      </c>
      <c r="O507" s="11" t="n">
        <v>88.2739</v>
      </c>
      <c r="P507" s="11" t="n">
        <v>96.4789</v>
      </c>
      <c r="Q507" s="11" t="n">
        <v>96.0832</v>
      </c>
      <c r="R507" s="11" t="n">
        <v>101.2867</v>
      </c>
      <c r="S507" s="22" t="n">
        <v>858.8</v>
      </c>
      <c r="U507" s="21" t="n">
        <v>94.3343</v>
      </c>
    </row>
    <row r="508" customFormat="false" ht="15" hidden="false" customHeight="true" outlineLevel="0" collapsed="false">
      <c r="A508" s="7" t="n">
        <v>41699</v>
      </c>
      <c r="B508" s="8" t="n">
        <v>12096</v>
      </c>
      <c r="C508" s="8" t="n">
        <v>1484.8</v>
      </c>
      <c r="D508" s="8" t="n">
        <v>142.5</v>
      </c>
      <c r="E508" s="8" t="n">
        <v>453.8</v>
      </c>
      <c r="F508" s="8" t="n">
        <v>798</v>
      </c>
      <c r="G508" s="8" t="n">
        <v>1443.3</v>
      </c>
      <c r="H508" s="8" t="n">
        <v>1116.3</v>
      </c>
      <c r="I508" s="8" t="n">
        <v>1026.5</v>
      </c>
      <c r="J508" s="8" t="n">
        <v>1543.2</v>
      </c>
      <c r="K508" s="8" t="n">
        <v>367</v>
      </c>
      <c r="L508" s="11" t="n">
        <v>100.4304</v>
      </c>
      <c r="M508" s="11" t="n">
        <v>101.4131</v>
      </c>
      <c r="N508" s="11" t="n">
        <v>99.3306</v>
      </c>
      <c r="O508" s="11" t="n">
        <v>89.3253</v>
      </c>
      <c r="P508" s="11" t="n">
        <v>97.6219</v>
      </c>
      <c r="Q508" s="11" t="n">
        <v>95.4355</v>
      </c>
      <c r="R508" s="11" t="n">
        <v>102.1369</v>
      </c>
      <c r="S508" s="22" t="n">
        <v>860.6</v>
      </c>
      <c r="U508" s="21" t="n">
        <v>95.0483</v>
      </c>
    </row>
    <row r="509" customFormat="false" ht="15" hidden="false" customHeight="true" outlineLevel="0" collapsed="false">
      <c r="A509" s="7" t="n">
        <v>41730</v>
      </c>
      <c r="B509" s="8" t="n">
        <v>12109</v>
      </c>
      <c r="C509" s="8" t="n">
        <v>1484.5</v>
      </c>
      <c r="D509" s="8" t="n">
        <v>141.4</v>
      </c>
      <c r="E509" s="8" t="n">
        <v>455</v>
      </c>
      <c r="F509" s="8" t="n">
        <v>798.4</v>
      </c>
      <c r="G509" s="8" t="n">
        <v>1447.2</v>
      </c>
      <c r="H509" s="8" t="n">
        <v>1121.6</v>
      </c>
      <c r="I509" s="8" t="n">
        <v>1023</v>
      </c>
      <c r="J509" s="8" t="n">
        <v>1544.3</v>
      </c>
      <c r="K509" s="8" t="n">
        <v>366.8</v>
      </c>
      <c r="L509" s="11" t="n">
        <v>100.4384</v>
      </c>
      <c r="M509" s="11" t="n">
        <v>101.0816</v>
      </c>
      <c r="N509" s="11" t="n">
        <v>99.7286</v>
      </c>
      <c r="O509" s="11" t="n">
        <v>89.4659</v>
      </c>
      <c r="P509" s="11" t="n">
        <v>97.3833</v>
      </c>
      <c r="Q509" s="11" t="n">
        <v>96.2952</v>
      </c>
      <c r="R509" s="11" t="n">
        <v>102.3449</v>
      </c>
      <c r="S509" s="22" t="n">
        <v>857.4</v>
      </c>
      <c r="U509" s="21" t="n">
        <v>94.376</v>
      </c>
    </row>
    <row r="510" customFormat="false" ht="15" hidden="false" customHeight="true" outlineLevel="0" collapsed="false">
      <c r="A510" s="7" t="n">
        <v>41760</v>
      </c>
      <c r="B510" s="8" t="n">
        <v>12120</v>
      </c>
      <c r="C510" s="8" t="n">
        <v>1479.7</v>
      </c>
      <c r="D510" s="8" t="n">
        <v>139.6</v>
      </c>
      <c r="E510" s="8" t="n">
        <v>454.3</v>
      </c>
      <c r="F510" s="8" t="n">
        <v>800.1</v>
      </c>
      <c r="G510" s="8" t="n">
        <v>1449.8</v>
      </c>
      <c r="H510" s="8" t="n">
        <v>1124.6</v>
      </c>
      <c r="I510" s="8" t="n">
        <v>1021.4</v>
      </c>
      <c r="J510" s="8" t="n">
        <v>1550.9</v>
      </c>
      <c r="K510" s="8" t="n">
        <v>367.9</v>
      </c>
      <c r="L510" s="11" t="n">
        <v>100.7026</v>
      </c>
      <c r="M510" s="11" t="n">
        <v>102.0208</v>
      </c>
      <c r="N510" s="11" t="n">
        <v>99.2156</v>
      </c>
      <c r="O510" s="11" t="n">
        <v>90.238</v>
      </c>
      <c r="P510" s="11" t="n">
        <v>99.4075</v>
      </c>
      <c r="Q510" s="11" t="n">
        <v>96.1797</v>
      </c>
      <c r="R510" s="11" t="n">
        <v>101.4927</v>
      </c>
      <c r="S510" s="22" t="n">
        <v>864.5</v>
      </c>
      <c r="U510" s="21" t="n">
        <v>97.2173</v>
      </c>
    </row>
    <row r="511" customFormat="false" ht="15" hidden="false" customHeight="true" outlineLevel="0" collapsed="false">
      <c r="A511" s="7" t="n">
        <v>41791</v>
      </c>
      <c r="B511" s="8" t="n">
        <v>12146</v>
      </c>
      <c r="C511" s="8" t="n">
        <v>1473.7</v>
      </c>
      <c r="D511" s="8" t="n">
        <v>139.5</v>
      </c>
      <c r="E511" s="8" t="n">
        <v>455.1</v>
      </c>
      <c r="F511" s="8" t="n">
        <v>802.8</v>
      </c>
      <c r="G511" s="8" t="n">
        <v>1449.8</v>
      </c>
      <c r="H511" s="8" t="n">
        <v>1128.8</v>
      </c>
      <c r="I511" s="8" t="n">
        <v>1021.6</v>
      </c>
      <c r="J511" s="8" t="n">
        <v>1563.5</v>
      </c>
      <c r="K511" s="8" t="n">
        <v>368.8</v>
      </c>
      <c r="L511" s="11" t="n">
        <v>101.0359</v>
      </c>
      <c r="M511" s="11" t="n">
        <v>102.3394</v>
      </c>
      <c r="N511" s="11" t="n">
        <v>99.5664</v>
      </c>
      <c r="O511" s="11" t="n">
        <v>90.1796</v>
      </c>
      <c r="P511" s="11" t="n">
        <v>99.9495</v>
      </c>
      <c r="Q511" s="11" t="n">
        <v>95.9813</v>
      </c>
      <c r="R511" s="11" t="n">
        <v>102.5541</v>
      </c>
      <c r="S511" s="22" t="n">
        <v>873.9</v>
      </c>
      <c r="U511" s="21" t="n">
        <v>97.7374</v>
      </c>
    </row>
    <row r="512" customFormat="false" ht="15" hidden="false" customHeight="true" outlineLevel="0" collapsed="false">
      <c r="A512" s="7" t="n">
        <v>41821</v>
      </c>
      <c r="B512" s="8" t="n">
        <v>12165</v>
      </c>
      <c r="C512" s="8" t="n">
        <v>1476.9</v>
      </c>
      <c r="D512" s="8" t="n">
        <v>139.2</v>
      </c>
      <c r="E512" s="8" t="n">
        <v>454.2</v>
      </c>
      <c r="F512" s="8" t="n">
        <v>803.1</v>
      </c>
      <c r="G512" s="8" t="n">
        <v>1451.5</v>
      </c>
      <c r="H512" s="8" t="n">
        <v>1130.3</v>
      </c>
      <c r="I512" s="8" t="n">
        <v>1022.4</v>
      </c>
      <c r="J512" s="8" t="n">
        <v>1572.7</v>
      </c>
      <c r="K512" s="8" t="n">
        <v>371.1</v>
      </c>
      <c r="L512" s="11" t="n">
        <v>101.516</v>
      </c>
      <c r="M512" s="11" t="n">
        <v>103.4124</v>
      </c>
      <c r="N512" s="11" t="n">
        <v>99.3609</v>
      </c>
      <c r="O512" s="11" t="n">
        <v>90.3452</v>
      </c>
      <c r="P512" s="11" t="n">
        <v>103.431</v>
      </c>
      <c r="Q512" s="11" t="n">
        <v>95.5139</v>
      </c>
      <c r="R512" s="11" t="n">
        <v>102.8664</v>
      </c>
      <c r="S512" s="22" t="n">
        <v>883</v>
      </c>
      <c r="U512" s="21" t="n">
        <v>103.3595</v>
      </c>
    </row>
    <row r="513" customFormat="false" ht="15" hidden="false" customHeight="true" outlineLevel="0" collapsed="false">
      <c r="A513" s="7" t="n">
        <v>41852</v>
      </c>
      <c r="B513" s="8" t="n">
        <v>12182</v>
      </c>
      <c r="C513" s="8" t="n">
        <v>1480.5</v>
      </c>
      <c r="D513" s="8" t="n">
        <v>139.1</v>
      </c>
      <c r="E513" s="8" t="n">
        <v>453.2</v>
      </c>
      <c r="F513" s="8" t="n">
        <v>804.7</v>
      </c>
      <c r="G513" s="8" t="n">
        <v>1455.6</v>
      </c>
      <c r="H513" s="8" t="n">
        <v>1133.4</v>
      </c>
      <c r="I513" s="8" t="n">
        <v>1022.4</v>
      </c>
      <c r="J513" s="8" t="n">
        <v>1569.3</v>
      </c>
      <c r="K513" s="8" t="n">
        <v>371.7</v>
      </c>
      <c r="L513" s="11" t="n">
        <v>100.9258</v>
      </c>
      <c r="M513" s="11" t="n">
        <v>102.1569</v>
      </c>
      <c r="N513" s="11" t="n">
        <v>99.5401</v>
      </c>
      <c r="O513" s="11" t="n">
        <v>90.7504</v>
      </c>
      <c r="P513" s="11" t="n">
        <v>100.2066</v>
      </c>
      <c r="Q513" s="11" t="n">
        <v>95.5252</v>
      </c>
      <c r="R513" s="11" t="n">
        <v>103.4567</v>
      </c>
      <c r="S513" s="22" t="n">
        <v>878.8</v>
      </c>
      <c r="U513" s="21" t="n">
        <v>98.1264</v>
      </c>
    </row>
    <row r="514" customFormat="false" ht="15" hidden="false" customHeight="true" outlineLevel="0" collapsed="false">
      <c r="A514" s="7" t="n">
        <v>41883</v>
      </c>
      <c r="B514" s="8" t="n">
        <v>12201</v>
      </c>
      <c r="C514" s="8" t="n">
        <v>1485.5</v>
      </c>
      <c r="D514" s="8" t="n">
        <v>139.3</v>
      </c>
      <c r="E514" s="8" t="n">
        <v>454.1</v>
      </c>
      <c r="F514" s="8" t="n">
        <v>806.1</v>
      </c>
      <c r="G514" s="8" t="n">
        <v>1459.9</v>
      </c>
      <c r="H514" s="8" t="n">
        <v>1132</v>
      </c>
      <c r="I514" s="8" t="n">
        <v>1024</v>
      </c>
      <c r="J514" s="8" t="n">
        <v>1568.8</v>
      </c>
      <c r="K514" s="8" t="n">
        <v>372.7</v>
      </c>
      <c r="L514" s="11" t="n">
        <v>100.9676</v>
      </c>
      <c r="M514" s="11" t="n">
        <v>102.1861</v>
      </c>
      <c r="N514" s="11" t="n">
        <v>99.5976</v>
      </c>
      <c r="O514" s="11" t="n">
        <v>91.1131</v>
      </c>
      <c r="P514" s="11" t="n">
        <v>99.8877</v>
      </c>
      <c r="Q514" s="11" t="n">
        <v>95.7112</v>
      </c>
      <c r="R514" s="11" t="n">
        <v>103.3076</v>
      </c>
      <c r="S514" s="22" t="n">
        <v>879.5</v>
      </c>
      <c r="U514" s="21" t="n">
        <v>96.4387</v>
      </c>
    </row>
    <row r="515" customFormat="false" ht="15" hidden="false" customHeight="true" outlineLevel="0" collapsed="false">
      <c r="A515" s="7" t="n">
        <v>41913</v>
      </c>
      <c r="B515" s="8" t="n">
        <v>12233</v>
      </c>
      <c r="C515" s="8" t="n">
        <v>1489</v>
      </c>
      <c r="D515" s="8" t="n">
        <v>139</v>
      </c>
      <c r="E515" s="8" t="n">
        <v>452.4</v>
      </c>
      <c r="F515" s="8" t="n">
        <v>808.7</v>
      </c>
      <c r="G515" s="8" t="n">
        <v>1466.2</v>
      </c>
      <c r="H515" s="8" t="n">
        <v>1137.6</v>
      </c>
      <c r="I515" s="8" t="n">
        <v>1024.5</v>
      </c>
      <c r="J515" s="8" t="n">
        <v>1571.4</v>
      </c>
      <c r="K515" s="8" t="n">
        <v>374.8</v>
      </c>
      <c r="L515" s="11" t="n">
        <v>100.8816</v>
      </c>
      <c r="M515" s="11" t="n">
        <v>102.3788</v>
      </c>
      <c r="N515" s="11" t="n">
        <v>99.1928</v>
      </c>
      <c r="O515" s="11" t="n">
        <v>91.4709</v>
      </c>
      <c r="P515" s="11" t="n">
        <v>99.836</v>
      </c>
      <c r="Q515" s="11" t="n">
        <v>96.3357</v>
      </c>
      <c r="R515" s="11" t="n">
        <v>102.3661</v>
      </c>
      <c r="S515" s="22" t="n">
        <v>882.1</v>
      </c>
      <c r="U515" s="21" t="n">
        <v>95.6328</v>
      </c>
    </row>
    <row r="516" customFormat="false" ht="15" hidden="false" customHeight="true" outlineLevel="0" collapsed="false">
      <c r="A516" s="7" t="n">
        <v>41944</v>
      </c>
      <c r="B516" s="8" t="n">
        <v>12260</v>
      </c>
      <c r="C516" s="8" t="n">
        <v>1490.7</v>
      </c>
      <c r="D516" s="8" t="n">
        <v>138</v>
      </c>
      <c r="E516" s="8" t="n">
        <v>452.4</v>
      </c>
      <c r="F516" s="8" t="n">
        <v>807.8</v>
      </c>
      <c r="G516" s="8" t="n">
        <v>1469.6</v>
      </c>
      <c r="H516" s="8" t="n">
        <v>1139.6</v>
      </c>
      <c r="I516" s="8" t="n">
        <v>1025</v>
      </c>
      <c r="J516" s="8" t="n">
        <v>1579.9</v>
      </c>
      <c r="K516" s="8" t="n">
        <v>376.6</v>
      </c>
      <c r="L516" s="11" t="n">
        <v>101.593</v>
      </c>
      <c r="M516" s="11" t="n">
        <v>103.1579</v>
      </c>
      <c r="N516" s="11" t="n">
        <v>99.8282</v>
      </c>
      <c r="O516" s="11" t="n">
        <v>91.2205</v>
      </c>
      <c r="P516" s="11" t="n">
        <v>102.3351</v>
      </c>
      <c r="Q516" s="11" t="n">
        <v>97.5089</v>
      </c>
      <c r="R516" s="11" t="n">
        <v>102.5148</v>
      </c>
      <c r="S516" s="22" t="n">
        <v>889.8</v>
      </c>
      <c r="U516" s="21" t="n">
        <v>100.4149</v>
      </c>
    </row>
    <row r="517" customFormat="false" ht="15" hidden="false" customHeight="true" outlineLevel="0" collapsed="false">
      <c r="A517" s="7" t="n">
        <v>41974</v>
      </c>
      <c r="B517" s="8" t="n">
        <v>12266</v>
      </c>
      <c r="C517" s="8" t="n">
        <v>1494.4</v>
      </c>
      <c r="D517" s="8" t="n">
        <v>137.3</v>
      </c>
      <c r="E517" s="8" t="n">
        <v>452.2</v>
      </c>
      <c r="F517" s="8" t="n">
        <v>808.3</v>
      </c>
      <c r="G517" s="8" t="n">
        <v>1471.7</v>
      </c>
      <c r="H517" s="8" t="n">
        <v>1140</v>
      </c>
      <c r="I517" s="8" t="n">
        <v>1025.6</v>
      </c>
      <c r="J517" s="8" t="n">
        <v>1583.5</v>
      </c>
      <c r="K517" s="8" t="n">
        <v>375.5</v>
      </c>
      <c r="L517" s="11" t="n">
        <v>101.3884</v>
      </c>
      <c r="M517" s="11" t="n">
        <v>102.6775</v>
      </c>
      <c r="N517" s="11" t="n">
        <v>99.9389</v>
      </c>
      <c r="O517" s="11" t="n">
        <v>91.5735</v>
      </c>
      <c r="P517" s="11" t="n">
        <v>101.9627</v>
      </c>
      <c r="Q517" s="11" t="n">
        <v>97.6488</v>
      </c>
      <c r="R517" s="11" t="n">
        <v>103.0256</v>
      </c>
      <c r="S517" s="22" t="n">
        <v>893.2</v>
      </c>
      <c r="U517" s="21" t="n">
        <v>99.5852</v>
      </c>
    </row>
    <row r="518" customFormat="false" ht="15" hidden="false" customHeight="true" outlineLevel="0" collapsed="false">
      <c r="A518" s="7" t="n">
        <v>42005</v>
      </c>
      <c r="B518" s="8" t="n">
        <v>12265</v>
      </c>
      <c r="C518" s="8" t="n">
        <v>1498.7</v>
      </c>
      <c r="D518" s="8" t="n">
        <v>139.2</v>
      </c>
      <c r="E518" s="8" t="n">
        <v>449.2</v>
      </c>
      <c r="F518" s="8" t="n">
        <v>805.4</v>
      </c>
      <c r="G518" s="8" t="n">
        <v>1470.2</v>
      </c>
      <c r="H518" s="8" t="n">
        <v>1138.5</v>
      </c>
      <c r="I518" s="8" t="n">
        <v>1026.1</v>
      </c>
      <c r="J518" s="8" t="n">
        <v>1580.3</v>
      </c>
      <c r="K518" s="8" t="n">
        <v>375.4</v>
      </c>
      <c r="L518" s="11" t="n">
        <v>100.7857</v>
      </c>
      <c r="M518" s="11" t="n">
        <v>101.9951</v>
      </c>
      <c r="N518" s="11" t="n">
        <v>99.428</v>
      </c>
      <c r="O518" s="11" t="n">
        <v>91.573</v>
      </c>
      <c r="P518" s="11" t="n">
        <v>101.2948</v>
      </c>
      <c r="Q518" s="11" t="n">
        <v>96.9808</v>
      </c>
      <c r="R518" s="11" t="n">
        <v>102.6962</v>
      </c>
      <c r="S518" s="22" t="n">
        <v>892.3</v>
      </c>
      <c r="U518" s="21" t="n">
        <v>99.281</v>
      </c>
    </row>
    <row r="519" customFormat="false" ht="15" hidden="false" customHeight="true" outlineLevel="0" collapsed="false">
      <c r="A519" s="7" t="n">
        <v>42036</v>
      </c>
      <c r="B519" s="8" t="n">
        <v>12275</v>
      </c>
      <c r="C519" s="8" t="n">
        <v>1501</v>
      </c>
      <c r="D519" s="8" t="n">
        <v>137.6</v>
      </c>
      <c r="E519" s="8" t="n">
        <v>451.1</v>
      </c>
      <c r="F519" s="8" t="n">
        <v>807</v>
      </c>
      <c r="G519" s="8" t="n">
        <v>1470.4</v>
      </c>
      <c r="H519" s="8" t="n">
        <v>1136.6</v>
      </c>
      <c r="I519" s="8" t="n">
        <v>1027.6</v>
      </c>
      <c r="J519" s="8" t="n">
        <v>1588.9</v>
      </c>
      <c r="K519" s="8" t="n">
        <v>375.7</v>
      </c>
      <c r="L519" s="11" t="n">
        <v>100.0389</v>
      </c>
      <c r="M519" s="11" t="n">
        <v>100.9677</v>
      </c>
      <c r="N519" s="11" t="n">
        <v>99.0001</v>
      </c>
      <c r="O519" s="11" t="n">
        <v>91.2126</v>
      </c>
      <c r="P519" s="11" t="n">
        <v>99.977</v>
      </c>
      <c r="Q519" s="11" t="n">
        <v>96.5221</v>
      </c>
      <c r="R519" s="11" t="n">
        <v>102.5529</v>
      </c>
      <c r="S519" s="22" t="n">
        <v>895.6</v>
      </c>
      <c r="U519" s="21" t="n">
        <v>95.2407</v>
      </c>
    </row>
    <row r="520" customFormat="false" ht="15" hidden="false" customHeight="true" outlineLevel="0" collapsed="false">
      <c r="A520" s="7" t="n">
        <v>42064</v>
      </c>
      <c r="B520" s="8" t="n">
        <v>12286</v>
      </c>
      <c r="C520" s="8" t="n">
        <v>1505.2</v>
      </c>
      <c r="D520" s="8" t="n">
        <v>137.2</v>
      </c>
      <c r="E520" s="8" t="n">
        <v>450.8</v>
      </c>
      <c r="F520" s="8" t="n">
        <v>806</v>
      </c>
      <c r="G520" s="8" t="n">
        <v>1468.8</v>
      </c>
      <c r="H520" s="8" t="n">
        <v>1134.4</v>
      </c>
      <c r="I520" s="8" t="n">
        <v>1026.5</v>
      </c>
      <c r="J520" s="8" t="n">
        <v>1592.6</v>
      </c>
      <c r="K520" s="8" t="n">
        <v>376.3</v>
      </c>
      <c r="L520" s="11" t="n">
        <v>100.3616</v>
      </c>
      <c r="M520" s="11" t="n">
        <v>101.2331</v>
      </c>
      <c r="N520" s="11" t="n">
        <v>99.3888</v>
      </c>
      <c r="O520" s="11" t="n">
        <v>90.7816</v>
      </c>
      <c r="P520" s="11" t="n">
        <v>102.5264</v>
      </c>
      <c r="Q520" s="11" t="n">
        <v>97.3023</v>
      </c>
      <c r="R520" s="11" t="n">
        <v>101.8159</v>
      </c>
      <c r="S520" s="22" t="n">
        <v>899.4</v>
      </c>
      <c r="U520" s="21" t="n">
        <v>99.928</v>
      </c>
    </row>
    <row r="521" customFormat="false" ht="15" hidden="false" customHeight="true" outlineLevel="0" collapsed="false">
      <c r="A521" s="7" t="n">
        <v>42095</v>
      </c>
      <c r="B521" s="8" t="n">
        <v>12291</v>
      </c>
      <c r="C521" s="8" t="n">
        <v>1504.9</v>
      </c>
      <c r="D521" s="8" t="n">
        <v>135.6</v>
      </c>
      <c r="E521" s="8" t="n">
        <v>451.6</v>
      </c>
      <c r="F521" s="8" t="n">
        <v>807.3</v>
      </c>
      <c r="G521" s="8" t="n">
        <v>1467.1</v>
      </c>
      <c r="H521" s="8" t="n">
        <v>1128</v>
      </c>
      <c r="I521" s="8" t="n">
        <v>1027.4</v>
      </c>
      <c r="J521" s="8" t="n">
        <v>1593.8</v>
      </c>
      <c r="K521" s="8" t="n">
        <v>378.2</v>
      </c>
      <c r="L521" s="11" t="n">
        <v>100.3447</v>
      </c>
      <c r="M521" s="11" t="n">
        <v>101.0314</v>
      </c>
      <c r="N521" s="11" t="n">
        <v>99.5811</v>
      </c>
      <c r="O521" s="11" t="n">
        <v>90.8195</v>
      </c>
      <c r="P521" s="11" t="n">
        <v>102.6593</v>
      </c>
      <c r="Q521" s="11" t="n">
        <v>96.9312</v>
      </c>
      <c r="R521" s="11" t="n">
        <v>102.3612</v>
      </c>
      <c r="S521" s="22" t="n">
        <v>901.1</v>
      </c>
      <c r="U521" s="21" t="n">
        <v>100.8207</v>
      </c>
    </row>
    <row r="522" customFormat="false" ht="15" hidden="false" customHeight="true" outlineLevel="0" collapsed="false">
      <c r="A522" s="7" t="n">
        <v>42125</v>
      </c>
      <c r="B522" s="8" t="n">
        <v>12306</v>
      </c>
      <c r="C522" s="8" t="n">
        <v>1506.5</v>
      </c>
      <c r="D522" s="8" t="n">
        <v>135.9</v>
      </c>
      <c r="E522" s="8" t="n">
        <v>450</v>
      </c>
      <c r="F522" s="8" t="n">
        <v>807.6</v>
      </c>
      <c r="G522" s="8" t="n">
        <v>1464.1</v>
      </c>
      <c r="H522" s="8" t="n">
        <v>1125.8</v>
      </c>
      <c r="I522" s="8" t="n">
        <v>1027.6</v>
      </c>
      <c r="J522" s="8" t="n">
        <v>1602.8</v>
      </c>
      <c r="K522" s="8" t="n">
        <v>378.5</v>
      </c>
      <c r="L522" s="11" t="n">
        <v>100.3722</v>
      </c>
      <c r="M522" s="11" t="n">
        <v>101.3968</v>
      </c>
      <c r="N522" s="11" t="n">
        <v>99.2318</v>
      </c>
      <c r="O522" s="11" t="n">
        <v>90.7928</v>
      </c>
      <c r="P522" s="11" t="n">
        <v>104.3833</v>
      </c>
      <c r="Q522" s="11" t="n">
        <v>96.531</v>
      </c>
      <c r="R522" s="11" t="n">
        <v>101.323</v>
      </c>
      <c r="S522" s="22" t="n">
        <v>912.3</v>
      </c>
      <c r="U522" s="21" t="n">
        <v>104.4538</v>
      </c>
    </row>
    <row r="523" customFormat="false" ht="15" hidden="false" customHeight="true" outlineLevel="0" collapsed="false">
      <c r="A523" s="7" t="n">
        <v>42156</v>
      </c>
      <c r="B523" s="8" t="n">
        <v>12307</v>
      </c>
      <c r="C523" s="8" t="n">
        <v>1508.9</v>
      </c>
      <c r="D523" s="8" t="n">
        <v>136.1</v>
      </c>
      <c r="E523" s="8" t="n">
        <v>448.4</v>
      </c>
      <c r="F523" s="8" t="n">
        <v>807.6</v>
      </c>
      <c r="G523" s="8" t="n">
        <v>1462.4</v>
      </c>
      <c r="H523" s="8" t="n">
        <v>1123.5</v>
      </c>
      <c r="I523" s="8" t="n">
        <v>1027</v>
      </c>
      <c r="J523" s="8" t="n">
        <v>1601.1</v>
      </c>
      <c r="K523" s="8" t="n">
        <v>379.7</v>
      </c>
      <c r="L523" s="11" t="n">
        <v>99.9743</v>
      </c>
      <c r="M523" s="11" t="n">
        <v>100.7212</v>
      </c>
      <c r="N523" s="11" t="n">
        <v>99.1452</v>
      </c>
      <c r="O523" s="11" t="n">
        <v>91.4899</v>
      </c>
      <c r="P523" s="11" t="n">
        <v>100.9649</v>
      </c>
      <c r="Q523" s="11" t="n">
        <v>96.6705</v>
      </c>
      <c r="R523" s="11" t="n">
        <v>102.0739</v>
      </c>
      <c r="S523" s="22" t="n">
        <v>911.4</v>
      </c>
      <c r="U523" s="21" t="n">
        <v>99.3223</v>
      </c>
    </row>
    <row r="524" customFormat="false" ht="15" hidden="false" customHeight="true" outlineLevel="0" collapsed="false">
      <c r="A524" s="7" t="n">
        <v>42186</v>
      </c>
      <c r="B524" s="8" t="n">
        <v>12323</v>
      </c>
      <c r="C524" s="8" t="n">
        <v>1512.3</v>
      </c>
      <c r="D524" s="8" t="n">
        <v>136.3</v>
      </c>
      <c r="E524" s="8" t="n">
        <v>448.6</v>
      </c>
      <c r="F524" s="8" t="n">
        <v>808</v>
      </c>
      <c r="G524" s="8" t="n">
        <v>1459.1</v>
      </c>
      <c r="H524" s="8" t="n">
        <v>1119.1</v>
      </c>
      <c r="I524" s="8" t="n">
        <v>1028</v>
      </c>
      <c r="J524" s="8" t="n">
        <v>1609.3</v>
      </c>
      <c r="K524" s="8" t="n">
        <v>381.5</v>
      </c>
      <c r="L524" s="11" t="n">
        <v>100.7102</v>
      </c>
      <c r="M524" s="11" t="n">
        <v>101.7105</v>
      </c>
      <c r="N524" s="11" t="n">
        <v>99.6003</v>
      </c>
      <c r="O524" s="11" t="n">
        <v>91.0201</v>
      </c>
      <c r="P524" s="11" t="n">
        <v>105.5125</v>
      </c>
      <c r="Q524" s="11" t="n">
        <v>97.0193</v>
      </c>
      <c r="R524" s="11" t="n">
        <v>102.0836</v>
      </c>
      <c r="S524" s="22" t="n">
        <v>919.2</v>
      </c>
      <c r="U524" s="21" t="n">
        <v>108.373</v>
      </c>
    </row>
    <row r="525" customFormat="false" ht="15" hidden="false" customHeight="true" outlineLevel="0" collapsed="false">
      <c r="A525" s="7" t="n">
        <v>42217</v>
      </c>
      <c r="B525" s="8" t="n">
        <v>12318</v>
      </c>
      <c r="C525" s="8" t="n">
        <v>1508.6</v>
      </c>
      <c r="D525" s="8" t="n">
        <v>136.3</v>
      </c>
      <c r="E525" s="8" t="n">
        <v>449.2</v>
      </c>
      <c r="F525" s="8" t="n">
        <v>806.7</v>
      </c>
      <c r="G525" s="8" t="n">
        <v>1454</v>
      </c>
      <c r="H525" s="8" t="n">
        <v>1115.2</v>
      </c>
      <c r="I525" s="8" t="n">
        <v>1028.6</v>
      </c>
      <c r="J525" s="8" t="n">
        <v>1611.9</v>
      </c>
      <c r="K525" s="8" t="n">
        <v>382.3</v>
      </c>
      <c r="L525" s="11" t="n">
        <v>100.4099</v>
      </c>
      <c r="M525" s="11" t="n">
        <v>100.7497</v>
      </c>
      <c r="N525" s="11" t="n">
        <v>100.0357</v>
      </c>
      <c r="O525" s="11" t="n">
        <v>90.7875</v>
      </c>
      <c r="P525" s="11" t="n">
        <v>102.1955</v>
      </c>
      <c r="Q525" s="11" t="n">
        <v>98.0431</v>
      </c>
      <c r="R525" s="11" t="n">
        <v>101.1686</v>
      </c>
      <c r="S525" s="22" t="n">
        <v>922.3</v>
      </c>
      <c r="U525" s="21" t="n">
        <v>102.5238</v>
      </c>
    </row>
    <row r="526" customFormat="false" ht="15" hidden="false" customHeight="true" outlineLevel="0" collapsed="false">
      <c r="A526" s="7" t="n">
        <v>42248</v>
      </c>
      <c r="B526" s="8" t="n">
        <v>12326</v>
      </c>
      <c r="C526" s="8" t="n">
        <v>1515.6</v>
      </c>
      <c r="D526" s="8" t="n">
        <v>136</v>
      </c>
      <c r="E526" s="8" t="n">
        <v>448.8</v>
      </c>
      <c r="F526" s="8" t="n">
        <v>806.3</v>
      </c>
      <c r="G526" s="8" t="n">
        <v>1449.9</v>
      </c>
      <c r="H526" s="8" t="n">
        <v>1113.1</v>
      </c>
      <c r="I526" s="8" t="n">
        <v>1026.4</v>
      </c>
      <c r="J526" s="8" t="n">
        <v>1619.7</v>
      </c>
      <c r="K526" s="8" t="n">
        <v>384.6</v>
      </c>
      <c r="L526" s="11" t="n">
        <v>100.1731</v>
      </c>
      <c r="M526" s="11" t="n">
        <v>100.2146</v>
      </c>
      <c r="N526" s="11" t="n">
        <v>100.1313</v>
      </c>
      <c r="O526" s="11" t="n">
        <v>90.7646</v>
      </c>
      <c r="P526" s="11" t="n">
        <v>101.5237</v>
      </c>
      <c r="Q526" s="11" t="n">
        <v>98.8656</v>
      </c>
      <c r="R526" s="11" t="n">
        <v>101.8213</v>
      </c>
      <c r="S526" s="22" t="n">
        <v>928.1</v>
      </c>
      <c r="U526" s="21" t="n">
        <v>102.2376</v>
      </c>
    </row>
    <row r="527" customFormat="false" ht="15" hidden="false" customHeight="true" outlineLevel="0" collapsed="false">
      <c r="A527" s="7" t="n">
        <v>42278</v>
      </c>
      <c r="B527" s="8" t="n">
        <v>12334</v>
      </c>
      <c r="C527" s="8" t="n">
        <v>1522.1</v>
      </c>
      <c r="D527" s="8" t="n">
        <v>135.6</v>
      </c>
      <c r="E527" s="8" t="n">
        <v>450.6</v>
      </c>
      <c r="F527" s="8" t="n">
        <v>805.9</v>
      </c>
      <c r="G527" s="8" t="n">
        <v>1445.7</v>
      </c>
      <c r="H527" s="8" t="n">
        <v>1108.2</v>
      </c>
      <c r="I527" s="8" t="n">
        <v>1025.7</v>
      </c>
      <c r="J527" s="8" t="n">
        <v>1620.6</v>
      </c>
      <c r="K527" s="8" t="n">
        <v>386.1</v>
      </c>
      <c r="L527" s="11" t="n">
        <v>100.0112</v>
      </c>
      <c r="M527" s="11" t="n">
        <v>99.9482</v>
      </c>
      <c r="N527" s="11" t="n">
        <v>100.0863</v>
      </c>
      <c r="O527" s="11" t="n">
        <v>90.4361</v>
      </c>
      <c r="P527" s="11" t="n">
        <v>101.4469</v>
      </c>
      <c r="Q527" s="11" t="n">
        <v>98.0587</v>
      </c>
      <c r="R527" s="11" t="n">
        <v>101.9077</v>
      </c>
      <c r="S527" s="22" t="n">
        <v>928.8</v>
      </c>
      <c r="U527" s="21" t="n">
        <v>103.0499</v>
      </c>
    </row>
    <row r="528" customFormat="false" ht="15" hidden="false" customHeight="true" outlineLevel="0" collapsed="false">
      <c r="A528" s="7" t="n">
        <v>42309</v>
      </c>
      <c r="B528" s="8" t="n">
        <v>12329</v>
      </c>
      <c r="C528" s="8" t="n">
        <v>1528.1</v>
      </c>
      <c r="D528" s="8" t="n">
        <v>135.3</v>
      </c>
      <c r="E528" s="8" t="n">
        <v>452</v>
      </c>
      <c r="F528" s="8" t="n">
        <v>807.2</v>
      </c>
      <c r="G528" s="8" t="n">
        <v>1442.9</v>
      </c>
      <c r="H528" s="8" t="n">
        <v>1105.3</v>
      </c>
      <c r="I528" s="8" t="n">
        <v>1018.2</v>
      </c>
      <c r="J528" s="8" t="n">
        <v>1617.5</v>
      </c>
      <c r="K528" s="8" t="n">
        <v>386.8</v>
      </c>
      <c r="L528" s="11" t="n">
        <v>99.7327</v>
      </c>
      <c r="M528" s="11" t="n">
        <v>99.1235</v>
      </c>
      <c r="N528" s="11" t="n">
        <v>100.4153</v>
      </c>
      <c r="O528" s="11" t="n">
        <v>90.0479</v>
      </c>
      <c r="P528" s="11" t="n">
        <v>99.415</v>
      </c>
      <c r="Q528" s="11" t="n">
        <v>98.9202</v>
      </c>
      <c r="R528" s="11" t="n">
        <v>102.087</v>
      </c>
      <c r="S528" s="22" t="n">
        <v>926.8</v>
      </c>
      <c r="U528" s="21" t="n">
        <v>100.4358</v>
      </c>
    </row>
    <row r="529" customFormat="false" ht="15" hidden="false" customHeight="true" outlineLevel="0" collapsed="false">
      <c r="A529" s="7" t="n">
        <v>42339</v>
      </c>
      <c r="B529" s="8" t="n">
        <v>12333</v>
      </c>
      <c r="C529" s="8" t="n">
        <v>1531.9</v>
      </c>
      <c r="D529" s="8" t="n">
        <v>135.4</v>
      </c>
      <c r="E529" s="8" t="n">
        <v>452.1</v>
      </c>
      <c r="F529" s="8" t="n">
        <v>808.4</v>
      </c>
      <c r="G529" s="8" t="n">
        <v>1439.1</v>
      </c>
      <c r="H529" s="8" t="n">
        <v>1100.2</v>
      </c>
      <c r="I529" s="8" t="n">
        <v>1019.8</v>
      </c>
      <c r="J529" s="8" t="n">
        <v>1617.5</v>
      </c>
      <c r="K529" s="8" t="n">
        <v>386.5</v>
      </c>
      <c r="L529" s="11" t="n">
        <v>99.4727</v>
      </c>
      <c r="M529" s="11" t="n">
        <v>98.8979</v>
      </c>
      <c r="N529" s="11" t="n">
        <v>100.1175</v>
      </c>
      <c r="O529" s="11" t="n">
        <v>90.824</v>
      </c>
      <c r="P529" s="11" t="n">
        <v>99.0001</v>
      </c>
      <c r="Q529" s="11" t="n">
        <v>98.5217</v>
      </c>
      <c r="R529" s="11" t="n">
        <v>101.9365</v>
      </c>
      <c r="S529" s="22" t="n">
        <v>925.9</v>
      </c>
      <c r="U529" s="21" t="n">
        <v>99.518</v>
      </c>
    </row>
    <row r="530" customFormat="false" ht="15" hidden="false" customHeight="true" outlineLevel="0" collapsed="false">
      <c r="A530" s="7" t="n">
        <v>42370</v>
      </c>
      <c r="B530" s="8" t="n">
        <v>12354</v>
      </c>
      <c r="C530" s="8" t="n">
        <v>1540.6</v>
      </c>
      <c r="D530" s="8" t="n">
        <v>134.2</v>
      </c>
      <c r="E530" s="8" t="n">
        <v>451.9</v>
      </c>
      <c r="F530" s="8" t="n">
        <v>810.2</v>
      </c>
      <c r="G530" s="8" t="n">
        <v>1444</v>
      </c>
      <c r="H530" s="8" t="n">
        <v>1096.4</v>
      </c>
      <c r="I530" s="8" t="n">
        <v>1025.5</v>
      </c>
      <c r="J530" s="8" t="n">
        <v>1620.6</v>
      </c>
      <c r="K530" s="8" t="n">
        <v>388.5</v>
      </c>
      <c r="L530" s="11" t="n">
        <v>99.9002</v>
      </c>
      <c r="M530" s="11" t="n">
        <v>99.1273</v>
      </c>
      <c r="N530" s="11" t="n">
        <v>100.7653</v>
      </c>
      <c r="O530" s="11" t="n">
        <v>90.6173</v>
      </c>
      <c r="P530" s="11" t="n">
        <v>99.7601</v>
      </c>
      <c r="Q530" s="11" t="n">
        <v>99.5448</v>
      </c>
      <c r="R530" s="11" t="n">
        <v>102.9079</v>
      </c>
      <c r="S530" s="22" t="n">
        <v>930.9</v>
      </c>
      <c r="T530" s="11" t="n">
        <v>27.5</v>
      </c>
      <c r="U530" s="21" t="n">
        <v>102.6787</v>
      </c>
    </row>
    <row r="531" customFormat="false" ht="15" hidden="false" customHeight="true" outlineLevel="0" collapsed="false">
      <c r="A531" s="7" t="n">
        <v>42401</v>
      </c>
      <c r="B531" s="8" t="n">
        <v>12337</v>
      </c>
      <c r="C531" s="8" t="n">
        <v>1537.8</v>
      </c>
      <c r="D531" s="8" t="n">
        <v>133.4</v>
      </c>
      <c r="E531" s="8" t="n">
        <v>450.2</v>
      </c>
      <c r="F531" s="8" t="n">
        <v>810</v>
      </c>
      <c r="G531" s="8" t="n">
        <v>1434.7</v>
      </c>
      <c r="H531" s="8" t="n">
        <v>1092.4</v>
      </c>
      <c r="I531" s="8" t="n">
        <v>1025.5</v>
      </c>
      <c r="J531" s="8" t="n">
        <v>1623.5</v>
      </c>
      <c r="K531" s="8" t="n">
        <v>390.4</v>
      </c>
      <c r="L531" s="11" t="n">
        <v>99.569</v>
      </c>
      <c r="M531" s="11" t="n">
        <v>98.715</v>
      </c>
      <c r="N531" s="11" t="n">
        <v>100.5243</v>
      </c>
      <c r="O531" s="11" t="n">
        <v>90.7955</v>
      </c>
      <c r="P531" s="11" t="n">
        <v>99.0552</v>
      </c>
      <c r="Q531" s="11" t="n">
        <v>98.8521</v>
      </c>
      <c r="R531" s="11" t="n">
        <v>102.2146</v>
      </c>
      <c r="S531" s="22" t="n">
        <v>933.2</v>
      </c>
      <c r="T531" s="11" t="n">
        <v>28</v>
      </c>
      <c r="U531" s="21" t="n">
        <v>101.7467</v>
      </c>
    </row>
    <row r="532" customFormat="false" ht="15" hidden="false" customHeight="true" outlineLevel="0" collapsed="false">
      <c r="A532" s="7" t="n">
        <v>42430</v>
      </c>
      <c r="B532" s="8" t="n">
        <v>12313</v>
      </c>
      <c r="C532" s="8" t="n">
        <v>1540.5</v>
      </c>
      <c r="D532" s="8" t="n">
        <v>132.6</v>
      </c>
      <c r="E532" s="8" t="n">
        <v>449.6</v>
      </c>
      <c r="F532" s="8" t="n">
        <v>810.4</v>
      </c>
      <c r="G532" s="8" t="n">
        <v>1428.3</v>
      </c>
      <c r="H532" s="8" t="n">
        <v>1087.5</v>
      </c>
      <c r="I532" s="8" t="n">
        <v>1023.6</v>
      </c>
      <c r="J532" s="8" t="n">
        <v>1620.9</v>
      </c>
      <c r="K532" s="8" t="n">
        <v>389.3</v>
      </c>
      <c r="L532" s="11" t="n">
        <v>99.5203</v>
      </c>
      <c r="M532" s="11" t="n">
        <v>98.2896</v>
      </c>
      <c r="N532" s="11" t="n">
        <v>100.8942</v>
      </c>
      <c r="O532" s="11" t="n">
        <v>91.2426</v>
      </c>
      <c r="P532" s="11" t="n">
        <v>98.264</v>
      </c>
      <c r="Q532" s="11" t="n">
        <v>99.1524</v>
      </c>
      <c r="R532" s="11" t="n">
        <v>103.0878</v>
      </c>
      <c r="S532" s="22" t="n">
        <v>933.1</v>
      </c>
      <c r="T532" s="11" t="n">
        <v>28.1</v>
      </c>
      <c r="U532" s="21" t="n">
        <v>100.6808</v>
      </c>
    </row>
    <row r="533" customFormat="false" ht="15" hidden="false" customHeight="true" outlineLevel="0" collapsed="false">
      <c r="A533" s="7" t="n">
        <v>42461</v>
      </c>
      <c r="B533" s="8" t="n">
        <v>12325</v>
      </c>
      <c r="C533" s="8" t="n">
        <v>1544</v>
      </c>
      <c r="D533" s="8" t="n">
        <v>131.9</v>
      </c>
      <c r="E533" s="8" t="n">
        <v>449.9</v>
      </c>
      <c r="F533" s="8" t="n">
        <v>810.2</v>
      </c>
      <c r="G533" s="8" t="n">
        <v>1427.1</v>
      </c>
      <c r="H533" s="8" t="n">
        <v>1083.9</v>
      </c>
      <c r="I533" s="8" t="n">
        <v>1023</v>
      </c>
      <c r="J533" s="8" t="n">
        <v>1632.7</v>
      </c>
      <c r="K533" s="8" t="n">
        <v>389</v>
      </c>
      <c r="L533" s="11" t="n">
        <v>99.4128</v>
      </c>
      <c r="M533" s="11" t="n">
        <v>98.5013</v>
      </c>
      <c r="N533" s="11" t="n">
        <v>100.4318</v>
      </c>
      <c r="O533" s="11" t="n">
        <v>91.47</v>
      </c>
      <c r="P533" s="11" t="n">
        <v>98.8833</v>
      </c>
      <c r="Q533" s="11" t="n">
        <v>98.7694</v>
      </c>
      <c r="R533" s="11" t="n">
        <v>102.349</v>
      </c>
      <c r="S533" s="22" t="n">
        <v>942.9</v>
      </c>
      <c r="T533" s="11" t="n">
        <v>28.1</v>
      </c>
      <c r="U533" s="21" t="n">
        <v>102.4201</v>
      </c>
    </row>
    <row r="534" customFormat="false" ht="15" hidden="false" customHeight="true" outlineLevel="0" collapsed="false">
      <c r="A534" s="7" t="n">
        <v>42491</v>
      </c>
      <c r="B534" s="8" t="n">
        <v>12303</v>
      </c>
      <c r="C534" s="8" t="n">
        <v>1544.1</v>
      </c>
      <c r="D534" s="8" t="n">
        <v>131.1</v>
      </c>
      <c r="E534" s="8" t="n">
        <v>449.3</v>
      </c>
      <c r="F534" s="8" t="n">
        <v>811.6</v>
      </c>
      <c r="G534" s="8" t="n">
        <v>1422.9</v>
      </c>
      <c r="H534" s="8" t="n">
        <v>1071.8</v>
      </c>
      <c r="I534" s="8" t="n">
        <v>1023.4</v>
      </c>
      <c r="J534" s="8" t="n">
        <v>1626.4</v>
      </c>
      <c r="K534" s="8" t="n">
        <v>387.4</v>
      </c>
      <c r="L534" s="11" t="n">
        <v>99.334</v>
      </c>
      <c r="M534" s="11" t="n">
        <v>98.2594</v>
      </c>
      <c r="N534" s="11" t="n">
        <v>100.5342</v>
      </c>
      <c r="O534" s="11" t="n">
        <v>92.1555</v>
      </c>
      <c r="P534" s="11" t="n">
        <v>97.7305</v>
      </c>
      <c r="Q534" s="11" t="n">
        <v>99.7929</v>
      </c>
      <c r="R534" s="11" t="n">
        <v>101.8986</v>
      </c>
      <c r="S534" s="22" t="n">
        <v>940.3</v>
      </c>
      <c r="T534" s="11" t="n">
        <v>28.2</v>
      </c>
      <c r="U534" s="21" t="n">
        <v>99.7072</v>
      </c>
    </row>
    <row r="535" customFormat="false" ht="15" hidden="false" customHeight="true" outlineLevel="0" collapsed="false">
      <c r="A535" s="7" t="n">
        <v>42522</v>
      </c>
      <c r="B535" s="8" t="n">
        <v>12321</v>
      </c>
      <c r="C535" s="8" t="n">
        <v>1562</v>
      </c>
      <c r="D535" s="8" t="n">
        <v>130.9</v>
      </c>
      <c r="E535" s="8" t="n">
        <v>448.4</v>
      </c>
      <c r="F535" s="8" t="n">
        <v>811.5</v>
      </c>
      <c r="G535" s="8" t="n">
        <v>1419</v>
      </c>
      <c r="H535" s="8" t="n">
        <v>1072.3</v>
      </c>
      <c r="I535" s="8" t="n">
        <v>1021.4</v>
      </c>
      <c r="J535" s="8" t="n">
        <v>1626.1</v>
      </c>
      <c r="K535" s="8" t="n">
        <v>389.3</v>
      </c>
      <c r="L535" s="11" t="n">
        <v>99.5908</v>
      </c>
      <c r="M535" s="11" t="n">
        <v>98.8366</v>
      </c>
      <c r="N535" s="11" t="n">
        <v>100.4347</v>
      </c>
      <c r="O535" s="11" t="n">
        <v>91.8088</v>
      </c>
      <c r="P535" s="11" t="n">
        <v>99.5437</v>
      </c>
      <c r="Q535" s="11" t="n">
        <v>100.3774</v>
      </c>
      <c r="R535" s="11" t="n">
        <v>100.8749</v>
      </c>
      <c r="S535" s="22" t="n">
        <v>941.9</v>
      </c>
      <c r="T535" s="11" t="n">
        <v>28.3</v>
      </c>
      <c r="U535" s="21" t="n">
        <v>103.7364</v>
      </c>
    </row>
    <row r="536" customFormat="false" ht="15" hidden="false" customHeight="true" outlineLevel="0" collapsed="false">
      <c r="A536" s="7" t="n">
        <v>42552</v>
      </c>
      <c r="B536" s="8" t="n">
        <v>12342</v>
      </c>
      <c r="C536" s="8" t="n">
        <v>1570.1</v>
      </c>
      <c r="D536" s="8" t="n">
        <v>129.6</v>
      </c>
      <c r="E536" s="8" t="n">
        <v>447</v>
      </c>
      <c r="F536" s="8" t="n">
        <v>812.5</v>
      </c>
      <c r="G536" s="8" t="n">
        <v>1416.6</v>
      </c>
      <c r="H536" s="8" t="n">
        <v>1072</v>
      </c>
      <c r="I536" s="8" t="n">
        <v>1016.9</v>
      </c>
      <c r="J536" s="8" t="n">
        <v>1647.4</v>
      </c>
      <c r="K536" s="8" t="n">
        <v>389.6</v>
      </c>
      <c r="L536" s="11" t="n">
        <v>99.6224</v>
      </c>
      <c r="M536" s="11" t="n">
        <v>98.9912</v>
      </c>
      <c r="N536" s="11" t="n">
        <v>100.3294</v>
      </c>
      <c r="O536" s="11" t="n">
        <v>92.1757</v>
      </c>
      <c r="P536" s="11" t="n">
        <v>99.9289</v>
      </c>
      <c r="Q536" s="11" t="n">
        <v>100.055</v>
      </c>
      <c r="R536" s="11" t="n">
        <v>100.5516</v>
      </c>
      <c r="S536" s="22" t="n">
        <v>960.4</v>
      </c>
      <c r="T536" s="11" t="n">
        <v>28.4</v>
      </c>
      <c r="U536" s="21" t="n">
        <v>104.6827</v>
      </c>
    </row>
    <row r="537" customFormat="false" ht="15" hidden="false" customHeight="true" outlineLevel="0" collapsed="false">
      <c r="A537" s="7" t="n">
        <v>42583</v>
      </c>
      <c r="B537" s="8" t="n">
        <v>12319</v>
      </c>
      <c r="C537" s="8" t="n">
        <v>1568.8</v>
      </c>
      <c r="D537" s="8" t="n">
        <v>129.5</v>
      </c>
      <c r="E537" s="8" t="n">
        <v>445.6</v>
      </c>
      <c r="F537" s="8" t="n">
        <v>813.4</v>
      </c>
      <c r="G537" s="8" t="n">
        <v>1414.8</v>
      </c>
      <c r="H537" s="8" t="n">
        <v>1070.9</v>
      </c>
      <c r="I537" s="8" t="n">
        <v>1016.8</v>
      </c>
      <c r="J537" s="8" t="n">
        <v>1634.2</v>
      </c>
      <c r="K537" s="8" t="n">
        <v>391.9</v>
      </c>
      <c r="L537" s="11" t="n">
        <v>99.1988</v>
      </c>
      <c r="M537" s="11" t="n">
        <v>98.3471</v>
      </c>
      <c r="N537" s="11" t="n">
        <v>100.1515</v>
      </c>
      <c r="O537" s="11" t="n">
        <v>93.5423</v>
      </c>
      <c r="P537" s="11" t="n">
        <v>99.3923</v>
      </c>
      <c r="Q537" s="11" t="n">
        <v>100.2524</v>
      </c>
      <c r="R537" s="11" t="n">
        <v>100.0862</v>
      </c>
      <c r="S537" s="22" t="n">
        <v>949.1</v>
      </c>
      <c r="T537" s="11" t="n">
        <v>28.2</v>
      </c>
      <c r="U537" s="21" t="n">
        <v>103.3208</v>
      </c>
    </row>
    <row r="538" customFormat="false" ht="15" hidden="false" customHeight="true" outlineLevel="0" collapsed="false">
      <c r="A538" s="7" t="n">
        <v>42614</v>
      </c>
      <c r="B538" s="8" t="n">
        <v>12317</v>
      </c>
      <c r="C538" s="8" t="n">
        <v>1566.9</v>
      </c>
      <c r="D538" s="8" t="n">
        <v>130.4</v>
      </c>
      <c r="E538" s="8" t="n">
        <v>445.3</v>
      </c>
      <c r="F538" s="8" t="n">
        <v>812.9</v>
      </c>
      <c r="G538" s="8" t="n">
        <v>1412.7</v>
      </c>
      <c r="H538" s="8" t="n">
        <v>1069.9</v>
      </c>
      <c r="I538" s="8" t="n">
        <v>1014.2</v>
      </c>
      <c r="J538" s="8" t="n">
        <v>1631.3</v>
      </c>
      <c r="K538" s="8" t="n">
        <v>390.4</v>
      </c>
      <c r="L538" s="11" t="n">
        <v>99.3936</v>
      </c>
      <c r="M538" s="11" t="n">
        <v>98.2556</v>
      </c>
      <c r="N538" s="11" t="n">
        <v>100.6657</v>
      </c>
      <c r="O538" s="11" t="n">
        <v>94.414</v>
      </c>
      <c r="P538" s="11" t="n">
        <v>99.4705</v>
      </c>
      <c r="Q538" s="11" t="n">
        <v>99.9922</v>
      </c>
      <c r="R538" s="11" t="n">
        <v>100.8858</v>
      </c>
      <c r="S538" s="22" t="n">
        <v>947.1</v>
      </c>
      <c r="T538" s="11" t="n">
        <v>28.4</v>
      </c>
      <c r="U538" s="21" t="n">
        <v>103.4791</v>
      </c>
    </row>
    <row r="539" customFormat="false" ht="15" hidden="false" customHeight="true" outlineLevel="0" collapsed="false">
      <c r="A539" s="7" t="n">
        <v>42644</v>
      </c>
      <c r="B539" s="8" t="n">
        <v>12316</v>
      </c>
      <c r="C539" s="8" t="n">
        <v>1567.5</v>
      </c>
      <c r="D539" s="8" t="n">
        <v>129</v>
      </c>
      <c r="E539" s="8" t="n">
        <v>444.6</v>
      </c>
      <c r="F539" s="8" t="n">
        <v>813.3</v>
      </c>
      <c r="G539" s="8" t="n">
        <v>1413.7</v>
      </c>
      <c r="H539" s="8" t="n">
        <v>1067.5</v>
      </c>
      <c r="I539" s="8" t="n">
        <v>1011.7</v>
      </c>
      <c r="J539" s="8" t="n">
        <v>1632.3</v>
      </c>
      <c r="K539" s="8" t="n">
        <v>390.8</v>
      </c>
      <c r="L539" s="11" t="n">
        <v>99.4863</v>
      </c>
      <c r="M539" s="11" t="n">
        <v>98.5437</v>
      </c>
      <c r="N539" s="11" t="n">
        <v>100.5402</v>
      </c>
      <c r="O539" s="11" t="n">
        <v>96.1473</v>
      </c>
      <c r="P539" s="11" t="n">
        <v>99.8683</v>
      </c>
      <c r="Q539" s="11" t="n">
        <v>99.5328</v>
      </c>
      <c r="R539" s="11" t="n">
        <v>100.6749</v>
      </c>
      <c r="S539" s="22" t="n">
        <v>949</v>
      </c>
      <c r="T539" s="11" t="n">
        <v>28.8</v>
      </c>
      <c r="U539" s="21" t="n">
        <v>103.8431</v>
      </c>
    </row>
    <row r="540" customFormat="false" ht="15" hidden="false" customHeight="true" outlineLevel="0" collapsed="false">
      <c r="A540" s="7" t="n">
        <v>42675</v>
      </c>
      <c r="B540" s="8" t="n">
        <v>12311</v>
      </c>
      <c r="C540" s="8" t="n">
        <v>1569.1</v>
      </c>
      <c r="D540" s="8" t="n">
        <v>128.8</v>
      </c>
      <c r="E540" s="8" t="n">
        <v>443.9</v>
      </c>
      <c r="F540" s="8" t="n">
        <v>813.5</v>
      </c>
      <c r="G540" s="8" t="n">
        <v>1411.6</v>
      </c>
      <c r="H540" s="8" t="n">
        <v>1065.6</v>
      </c>
      <c r="I540" s="8" t="n">
        <v>1010.5</v>
      </c>
      <c r="J540" s="8" t="n">
        <v>1632.1</v>
      </c>
      <c r="K540" s="8" t="n">
        <v>391.7</v>
      </c>
      <c r="L540" s="11" t="n">
        <v>99.3724</v>
      </c>
      <c r="M540" s="11" t="n">
        <v>98.4103</v>
      </c>
      <c r="N540" s="11" t="n">
        <v>100.4486</v>
      </c>
      <c r="O540" s="11" t="n">
        <v>96.9523</v>
      </c>
      <c r="P540" s="11" t="n">
        <v>98.8527</v>
      </c>
      <c r="Q540" s="11" t="n">
        <v>99.2184</v>
      </c>
      <c r="R540" s="11" t="n">
        <v>100.9351</v>
      </c>
      <c r="S540" s="22" t="n">
        <v>950.2</v>
      </c>
      <c r="T540" s="11" t="n">
        <v>28.8</v>
      </c>
      <c r="U540" s="21" t="n">
        <v>101.43</v>
      </c>
    </row>
    <row r="541" customFormat="false" ht="15" hidden="false" customHeight="true" outlineLevel="0" collapsed="false">
      <c r="A541" s="7" t="n">
        <v>42705</v>
      </c>
      <c r="B541" s="8" t="n">
        <v>12324</v>
      </c>
      <c r="C541" s="8" t="n">
        <v>1572.2</v>
      </c>
      <c r="D541" s="8" t="n">
        <v>127.9</v>
      </c>
      <c r="E541" s="8" t="n">
        <v>444.3</v>
      </c>
      <c r="F541" s="8" t="n">
        <v>812.6</v>
      </c>
      <c r="G541" s="8" t="n">
        <v>1413.7</v>
      </c>
      <c r="H541" s="8" t="n">
        <v>1065.3</v>
      </c>
      <c r="I541" s="8" t="n">
        <v>1009.3</v>
      </c>
      <c r="J541" s="8" t="n">
        <v>1633.2</v>
      </c>
      <c r="K541" s="8" t="n">
        <v>393.6</v>
      </c>
      <c r="L541" s="11" t="n">
        <v>99.3843</v>
      </c>
      <c r="M541" s="11" t="n">
        <v>98.8359</v>
      </c>
      <c r="N541" s="11" t="n">
        <v>99.9968</v>
      </c>
      <c r="O541" s="11" t="n">
        <v>97.2452</v>
      </c>
      <c r="P541" s="11" t="n">
        <v>99.6802</v>
      </c>
      <c r="Q541" s="11" t="n">
        <v>99.1181</v>
      </c>
      <c r="R541" s="11" t="n">
        <v>100.9549</v>
      </c>
      <c r="S541" s="22" t="n">
        <v>952.8</v>
      </c>
      <c r="T541" s="11" t="n">
        <v>29</v>
      </c>
      <c r="U541" s="21" t="n">
        <v>102.3001</v>
      </c>
    </row>
    <row r="542" customFormat="false" ht="15" hidden="false" customHeight="true" outlineLevel="0" collapsed="false">
      <c r="A542" s="7" t="n">
        <v>42736</v>
      </c>
      <c r="B542" s="8" t="n">
        <v>12334</v>
      </c>
      <c r="C542" s="8" t="n">
        <v>1577.2</v>
      </c>
      <c r="D542" s="8" t="n">
        <v>125.6</v>
      </c>
      <c r="E542" s="8" t="n">
        <v>443.7</v>
      </c>
      <c r="F542" s="8" t="n">
        <v>813.7</v>
      </c>
      <c r="G542" s="8" t="n">
        <v>1413.9</v>
      </c>
      <c r="H542" s="8" t="n">
        <v>1066.7</v>
      </c>
      <c r="I542" s="8" t="n">
        <v>1005.5</v>
      </c>
      <c r="J542" s="8" t="n">
        <v>1637.5</v>
      </c>
      <c r="K542" s="8" t="n">
        <v>396.5</v>
      </c>
      <c r="L542" s="11" t="n">
        <v>99.5441</v>
      </c>
      <c r="M542" s="11" t="n">
        <v>99.1403</v>
      </c>
      <c r="N542" s="11" t="n">
        <v>99.9945</v>
      </c>
      <c r="O542" s="11" t="n">
        <v>97.4592</v>
      </c>
      <c r="P542" s="11" t="n">
        <v>99.3097</v>
      </c>
      <c r="Q542" s="11" t="n">
        <v>99.7192</v>
      </c>
      <c r="R542" s="11" t="n">
        <v>100.2013</v>
      </c>
      <c r="S542" s="22" t="n">
        <v>957.1</v>
      </c>
      <c r="T542" s="11" t="n">
        <v>29.2</v>
      </c>
      <c r="U542" s="21" t="n">
        <v>101.6802</v>
      </c>
    </row>
    <row r="543" customFormat="false" ht="15" hidden="false" customHeight="true" outlineLevel="0" collapsed="false">
      <c r="A543" s="7" t="n">
        <v>42767</v>
      </c>
      <c r="B543" s="8" t="n">
        <v>12350</v>
      </c>
      <c r="C543" s="8" t="n">
        <v>1588.3</v>
      </c>
      <c r="D543" s="8" t="n">
        <v>124.6</v>
      </c>
      <c r="E543" s="8" t="n">
        <v>443.3</v>
      </c>
      <c r="F543" s="8" t="n">
        <v>816.8</v>
      </c>
      <c r="G543" s="8" t="n">
        <v>1416.7</v>
      </c>
      <c r="H543" s="8" t="n">
        <v>1071.5</v>
      </c>
      <c r="I543" s="8" t="n">
        <v>1005.3</v>
      </c>
      <c r="J543" s="8" t="n">
        <v>1629</v>
      </c>
      <c r="K543" s="8" t="n">
        <v>394.4</v>
      </c>
      <c r="L543" s="11" t="n">
        <v>99.4265</v>
      </c>
      <c r="M543" s="11" t="n">
        <v>98.9061</v>
      </c>
      <c r="N543" s="11" t="n">
        <v>100.008</v>
      </c>
      <c r="O543" s="11" t="n">
        <v>96.8538</v>
      </c>
      <c r="P543" s="11" t="n">
        <v>99.4441</v>
      </c>
      <c r="Q543" s="11" t="n">
        <v>99.9075</v>
      </c>
      <c r="R543" s="11" t="n">
        <v>99.4798</v>
      </c>
      <c r="S543" s="22" t="n">
        <v>950.9</v>
      </c>
      <c r="T543" s="11" t="n">
        <v>29.4</v>
      </c>
      <c r="U543" s="21" t="n">
        <v>101.3894</v>
      </c>
    </row>
    <row r="544" customFormat="false" ht="15" hidden="false" customHeight="true" outlineLevel="0" collapsed="false">
      <c r="A544" s="7" t="n">
        <v>42795</v>
      </c>
      <c r="B544" s="8" t="n">
        <v>12361</v>
      </c>
      <c r="C544" s="8" t="n">
        <v>1588.4</v>
      </c>
      <c r="D544" s="8" t="n">
        <v>122.8</v>
      </c>
      <c r="E544" s="8" t="n">
        <v>443.3</v>
      </c>
      <c r="F544" s="8" t="n">
        <v>819.4</v>
      </c>
      <c r="G544" s="8" t="n">
        <v>1417.9</v>
      </c>
      <c r="H544" s="8" t="n">
        <v>1070.4</v>
      </c>
      <c r="I544" s="8" t="n">
        <v>1005.9</v>
      </c>
      <c r="J544" s="8" t="n">
        <v>1632.5</v>
      </c>
      <c r="K544" s="8" t="n">
        <v>394.2</v>
      </c>
      <c r="L544" s="11" t="n">
        <v>99.1019</v>
      </c>
      <c r="M544" s="11" t="n">
        <v>98.7163</v>
      </c>
      <c r="N544" s="11" t="n">
        <v>99.5319</v>
      </c>
      <c r="O544" s="11" t="n">
        <v>98.4347</v>
      </c>
      <c r="P544" s="11" t="n">
        <v>97.9331</v>
      </c>
      <c r="Q544" s="11" t="n">
        <v>98.658</v>
      </c>
      <c r="R544" s="11" t="n">
        <v>100.0184</v>
      </c>
      <c r="S544" s="22" t="n">
        <v>956</v>
      </c>
      <c r="T544" s="11" t="n">
        <v>29.7</v>
      </c>
      <c r="U544" s="21" t="n">
        <v>98.5683</v>
      </c>
    </row>
    <row r="545" customFormat="false" ht="15" hidden="false" customHeight="true" outlineLevel="0" collapsed="false">
      <c r="A545" s="7" t="n">
        <v>42826</v>
      </c>
      <c r="B545" s="8" t="n">
        <v>12367</v>
      </c>
      <c r="C545" s="8" t="n">
        <v>1593.1</v>
      </c>
      <c r="D545" s="8" t="n">
        <v>121.2</v>
      </c>
      <c r="E545" s="8" t="n">
        <v>441.9</v>
      </c>
      <c r="F545" s="8" t="n">
        <v>821.1</v>
      </c>
      <c r="G545" s="8" t="n">
        <v>1416.1</v>
      </c>
      <c r="H545" s="8" t="n">
        <v>1071.8</v>
      </c>
      <c r="I545" s="8" t="n">
        <v>1005.9</v>
      </c>
      <c r="J545" s="8" t="n">
        <v>1633.6</v>
      </c>
      <c r="K545" s="8" t="n">
        <v>395.3</v>
      </c>
      <c r="L545" s="11" t="n">
        <v>100.3189</v>
      </c>
      <c r="M545" s="11" t="n">
        <v>100.3701</v>
      </c>
      <c r="N545" s="11" t="n">
        <v>100.2563</v>
      </c>
      <c r="O545" s="11" t="n">
        <v>100.4405</v>
      </c>
      <c r="P545" s="11" t="n">
        <v>101.2668</v>
      </c>
      <c r="Q545" s="11" t="n">
        <v>99.5799</v>
      </c>
      <c r="R545" s="11" t="n">
        <v>100.3276</v>
      </c>
      <c r="S545" s="22" t="n">
        <v>958</v>
      </c>
      <c r="T545" s="11" t="n">
        <v>30.2</v>
      </c>
      <c r="U545" s="21" t="n">
        <v>103.552</v>
      </c>
    </row>
    <row r="546" customFormat="false" ht="15" hidden="false" customHeight="true" outlineLevel="0" collapsed="false">
      <c r="A546" s="7" t="n">
        <v>42856</v>
      </c>
      <c r="B546" s="8" t="n">
        <v>12377</v>
      </c>
      <c r="C546" s="8" t="n">
        <v>1595.9</v>
      </c>
      <c r="D546" s="8" t="n">
        <v>120.4</v>
      </c>
      <c r="E546" s="8" t="n">
        <v>440.1</v>
      </c>
      <c r="F546" s="8" t="n">
        <v>821.8</v>
      </c>
      <c r="G546" s="8" t="n">
        <v>1420.3</v>
      </c>
      <c r="H546" s="8" t="n">
        <v>1074.1</v>
      </c>
      <c r="I546" s="8" t="n">
        <v>1004.1</v>
      </c>
      <c r="J546" s="8" t="n">
        <v>1638.4</v>
      </c>
      <c r="K546" s="8" t="n">
        <v>394.9</v>
      </c>
      <c r="L546" s="11" t="n">
        <v>100.1472</v>
      </c>
      <c r="M546" s="11" t="n">
        <v>99.8865</v>
      </c>
      <c r="N546" s="11" t="n">
        <v>100.4374</v>
      </c>
      <c r="O546" s="11" t="n">
        <v>100.108</v>
      </c>
      <c r="P546" s="11" t="n">
        <v>100.8628</v>
      </c>
      <c r="Q546" s="11" t="n">
        <v>99.5726</v>
      </c>
      <c r="R546" s="11" t="n">
        <v>100.9971</v>
      </c>
      <c r="S546" s="22" t="n">
        <v>962.7</v>
      </c>
      <c r="T546" s="11" t="n">
        <v>30.7</v>
      </c>
      <c r="U546" s="21" t="n">
        <v>102.0675</v>
      </c>
    </row>
    <row r="547" customFormat="false" ht="15" hidden="false" customHeight="true" outlineLevel="0" collapsed="false">
      <c r="A547" s="7" t="n">
        <v>42887</v>
      </c>
      <c r="B547" s="8" t="n">
        <v>12390</v>
      </c>
      <c r="C547" s="8" t="n">
        <v>1598.3</v>
      </c>
      <c r="D547" s="8" t="n">
        <v>119.6</v>
      </c>
      <c r="E547" s="8" t="n">
        <v>441.1</v>
      </c>
      <c r="F547" s="8" t="n">
        <v>823.4</v>
      </c>
      <c r="G547" s="8" t="n">
        <v>1420.4</v>
      </c>
      <c r="H547" s="8" t="n">
        <v>1076.1</v>
      </c>
      <c r="I547" s="8" t="n">
        <v>1004.4</v>
      </c>
      <c r="J547" s="8" t="n">
        <v>1639.8</v>
      </c>
      <c r="K547" s="8" t="n">
        <v>396.1</v>
      </c>
      <c r="L547" s="11" t="n">
        <v>100.1949</v>
      </c>
      <c r="M547" s="11" t="n">
        <v>99.889</v>
      </c>
      <c r="N547" s="11" t="n">
        <v>100.5364</v>
      </c>
      <c r="O547" s="11" t="n">
        <v>99.9325</v>
      </c>
      <c r="P547" s="11" t="n">
        <v>100.1884</v>
      </c>
      <c r="Q547" s="11" t="n">
        <v>99.3795</v>
      </c>
      <c r="R547" s="11" t="n">
        <v>101.3685</v>
      </c>
      <c r="S547" s="22" t="n">
        <v>962.8</v>
      </c>
      <c r="T547" s="11" t="n">
        <v>31.3</v>
      </c>
      <c r="U547" s="21" t="n">
        <v>100.4789</v>
      </c>
    </row>
    <row r="548" customFormat="false" ht="15" hidden="false" customHeight="true" outlineLevel="0" collapsed="false">
      <c r="A548" s="7" t="n">
        <v>42917</v>
      </c>
      <c r="B548" s="8" t="n">
        <v>12390</v>
      </c>
      <c r="C548" s="8" t="n">
        <v>1601.8</v>
      </c>
      <c r="D548" s="8" t="n">
        <v>118.7</v>
      </c>
      <c r="E548" s="8" t="n">
        <v>441.2</v>
      </c>
      <c r="F548" s="8" t="n">
        <v>825.4</v>
      </c>
      <c r="G548" s="8" t="n">
        <v>1423.8</v>
      </c>
      <c r="H548" s="8" t="n">
        <v>1079.1</v>
      </c>
      <c r="I548" s="8" t="n">
        <v>1002.8</v>
      </c>
      <c r="J548" s="8" t="n">
        <v>1625.7</v>
      </c>
      <c r="K548" s="8" t="n">
        <v>394.3</v>
      </c>
      <c r="L548" s="11" t="n">
        <v>99.8077</v>
      </c>
      <c r="M548" s="11" t="n">
        <v>99.0533</v>
      </c>
      <c r="N548" s="11" t="n">
        <v>100.6573</v>
      </c>
      <c r="O548" s="11" t="n">
        <v>99.7067</v>
      </c>
      <c r="P548" s="11" t="n">
        <v>97.4691</v>
      </c>
      <c r="Q548" s="11" t="n">
        <v>100.0447</v>
      </c>
      <c r="R548" s="11" t="n">
        <v>101.7991</v>
      </c>
      <c r="S548" s="22" t="n">
        <v>942.7</v>
      </c>
      <c r="T548" s="11" t="n">
        <v>31.8</v>
      </c>
      <c r="U548" s="21" t="n">
        <v>95.5606</v>
      </c>
    </row>
    <row r="549" customFormat="false" ht="15" hidden="false" customHeight="true" outlineLevel="0" collapsed="false">
      <c r="A549" s="7" t="n">
        <v>42948</v>
      </c>
      <c r="B549" s="8" t="n">
        <v>12435</v>
      </c>
      <c r="C549" s="8" t="n">
        <v>1609.1</v>
      </c>
      <c r="D549" s="8" t="n">
        <v>117.2</v>
      </c>
      <c r="E549" s="8" t="n">
        <v>440.8</v>
      </c>
      <c r="F549" s="8" t="n">
        <v>824.8</v>
      </c>
      <c r="G549" s="8" t="n">
        <v>1424.6</v>
      </c>
      <c r="H549" s="8" t="n">
        <v>1084.1</v>
      </c>
      <c r="I549" s="8" t="n">
        <v>1004.7</v>
      </c>
      <c r="J549" s="8" t="n">
        <v>1648.8</v>
      </c>
      <c r="K549" s="8" t="n">
        <v>395.1</v>
      </c>
      <c r="L549" s="11" t="n">
        <v>99.6412</v>
      </c>
      <c r="M549" s="11" t="n">
        <v>99.4839</v>
      </c>
      <c r="N549" s="11" t="n">
        <v>99.8184</v>
      </c>
      <c r="O549" s="11" t="n">
        <v>100.2717</v>
      </c>
      <c r="P549" s="11" t="n">
        <v>99.6161</v>
      </c>
      <c r="Q549" s="11" t="n">
        <v>100.7873</v>
      </c>
      <c r="R549" s="11" t="n">
        <v>98.5193</v>
      </c>
      <c r="S549" s="22" t="n">
        <v>966.5</v>
      </c>
      <c r="T549" s="11" t="n">
        <v>32.5</v>
      </c>
      <c r="U549" s="21" t="n">
        <v>97.8734</v>
      </c>
    </row>
    <row r="550" customFormat="false" ht="15" hidden="false" customHeight="true" outlineLevel="0" collapsed="false">
      <c r="A550" s="7" t="n">
        <v>42979</v>
      </c>
      <c r="B550" s="8" t="n">
        <v>12443</v>
      </c>
      <c r="C550" s="8" t="n">
        <v>1609.5</v>
      </c>
      <c r="D550" s="8" t="n">
        <v>115</v>
      </c>
      <c r="E550" s="8" t="n">
        <v>437.1</v>
      </c>
      <c r="F550" s="8" t="n">
        <v>827.1</v>
      </c>
      <c r="G550" s="8" t="n">
        <v>1430.2</v>
      </c>
      <c r="H550" s="8" t="n">
        <v>1083.9</v>
      </c>
      <c r="I550" s="8" t="n">
        <v>1007.8</v>
      </c>
      <c r="J550" s="8" t="n">
        <v>1653.6</v>
      </c>
      <c r="K550" s="8" t="n">
        <v>394.5</v>
      </c>
      <c r="L550" s="11" t="n">
        <v>99.6858</v>
      </c>
      <c r="M550" s="11" t="n">
        <v>100.6216</v>
      </c>
      <c r="N550" s="11" t="n">
        <v>98.638</v>
      </c>
      <c r="O550" s="11" t="n">
        <v>100.4636</v>
      </c>
      <c r="P550" s="11" t="n">
        <v>100.4894</v>
      </c>
      <c r="Q550" s="11" t="n">
        <v>101.0882</v>
      </c>
      <c r="R550" s="11" t="n">
        <v>96.6827</v>
      </c>
      <c r="S550" s="22" t="n">
        <v>971.4</v>
      </c>
      <c r="T550" s="11" t="n">
        <v>32.9</v>
      </c>
      <c r="U550" s="21" t="n">
        <v>99.0724</v>
      </c>
    </row>
    <row r="551" customFormat="false" ht="15" hidden="false" customHeight="true" outlineLevel="0" collapsed="false">
      <c r="A551" s="7" t="n">
        <v>43009</v>
      </c>
      <c r="B551" s="8" t="n">
        <v>12457</v>
      </c>
      <c r="C551" s="8" t="n">
        <v>1603.4</v>
      </c>
      <c r="D551" s="8" t="n">
        <v>115.7</v>
      </c>
      <c r="E551" s="8" t="n">
        <v>437.8</v>
      </c>
      <c r="F551" s="8" t="n">
        <v>831.2</v>
      </c>
      <c r="G551" s="8" t="n">
        <v>1433.2</v>
      </c>
      <c r="H551" s="8" t="n">
        <v>1084.7</v>
      </c>
      <c r="I551" s="8" t="n">
        <v>1010.2</v>
      </c>
      <c r="J551" s="8" t="n">
        <v>1652.9</v>
      </c>
      <c r="K551" s="8" t="n">
        <v>395.1</v>
      </c>
      <c r="L551" s="11" t="n">
        <v>100.7464</v>
      </c>
      <c r="M551" s="11" t="n">
        <v>101.2205</v>
      </c>
      <c r="N551" s="11" t="n">
        <v>100.2149</v>
      </c>
      <c r="O551" s="11" t="n">
        <v>101.7379</v>
      </c>
      <c r="P551" s="11" t="n">
        <v>101.29</v>
      </c>
      <c r="Q551" s="11" t="n">
        <v>100.5135</v>
      </c>
      <c r="R551" s="11" t="n">
        <v>100.6015</v>
      </c>
      <c r="S551" s="22" t="n">
        <v>973.5</v>
      </c>
      <c r="T551" s="11" t="n">
        <v>33.3</v>
      </c>
      <c r="U551" s="21" t="n">
        <v>100.571</v>
      </c>
    </row>
    <row r="552" customFormat="false" ht="15" hidden="false" customHeight="true" outlineLevel="0" collapsed="false">
      <c r="A552" s="7" t="n">
        <v>43040</v>
      </c>
      <c r="B552" s="8" t="n">
        <v>12472</v>
      </c>
      <c r="C552" s="8" t="n">
        <v>1603.4</v>
      </c>
      <c r="D552" s="8" t="n">
        <v>115.3</v>
      </c>
      <c r="E552" s="8" t="n">
        <v>436.3</v>
      </c>
      <c r="F552" s="8" t="n">
        <v>827.8</v>
      </c>
      <c r="G552" s="8" t="n">
        <v>1437.3</v>
      </c>
      <c r="H552" s="8" t="n">
        <v>1090.5</v>
      </c>
      <c r="I552" s="8" t="n">
        <v>1011.6</v>
      </c>
      <c r="J552" s="8" t="n">
        <v>1660</v>
      </c>
      <c r="K552" s="8" t="n">
        <v>394</v>
      </c>
      <c r="L552" s="11" t="n">
        <v>100.8253</v>
      </c>
      <c r="M552" s="11" t="n">
        <v>101.3754</v>
      </c>
      <c r="N552" s="11" t="n">
        <v>100.2105</v>
      </c>
      <c r="O552" s="11" t="n">
        <v>102.2969</v>
      </c>
      <c r="P552" s="11" t="n">
        <v>100.8726</v>
      </c>
      <c r="Q552" s="11" t="n">
        <v>100.3016</v>
      </c>
      <c r="R552" s="11" t="n">
        <v>100.3711</v>
      </c>
      <c r="S552" s="22" t="n">
        <v>977.9</v>
      </c>
      <c r="T552" s="11" t="n">
        <v>33.8</v>
      </c>
      <c r="U552" s="21" t="n">
        <v>99.0519</v>
      </c>
    </row>
    <row r="553" customFormat="false" ht="15" hidden="false" customHeight="true" outlineLevel="0" collapsed="false">
      <c r="A553" s="7" t="n">
        <v>43070</v>
      </c>
      <c r="B553" s="8" t="n">
        <v>12501</v>
      </c>
      <c r="C553" s="8" t="n">
        <v>1606.6</v>
      </c>
      <c r="D553" s="8" t="n">
        <v>115.3</v>
      </c>
      <c r="E553" s="8" t="n">
        <v>435.4</v>
      </c>
      <c r="F553" s="8" t="n">
        <v>833.1</v>
      </c>
      <c r="G553" s="8" t="n">
        <v>1441.3</v>
      </c>
      <c r="H553" s="8" t="n">
        <v>1095.1</v>
      </c>
      <c r="I553" s="8" t="n">
        <v>1014.3</v>
      </c>
      <c r="J553" s="8" t="n">
        <v>1666.1</v>
      </c>
      <c r="K553" s="8" t="n">
        <v>394</v>
      </c>
      <c r="L553" s="11" t="n">
        <v>100.5601</v>
      </c>
      <c r="M553" s="11" t="n">
        <v>101.3369</v>
      </c>
      <c r="N553" s="11" t="n">
        <v>99.6964</v>
      </c>
      <c r="O553" s="11" t="n">
        <v>102.2944</v>
      </c>
      <c r="P553" s="11" t="n">
        <v>101.2579</v>
      </c>
      <c r="Q553" s="11" t="n">
        <v>100.448</v>
      </c>
      <c r="R553" s="11" t="n">
        <v>99.6338</v>
      </c>
      <c r="S553" s="22" t="n">
        <v>981.1</v>
      </c>
      <c r="T553" s="11" t="n">
        <v>34.8</v>
      </c>
      <c r="U553" s="21" t="n">
        <v>100.1347</v>
      </c>
    </row>
    <row r="554" customFormat="false" ht="15" hidden="false" customHeight="true" outlineLevel="0" collapsed="false">
      <c r="A554" s="7" t="n">
        <v>43101</v>
      </c>
      <c r="B554" s="8" t="n">
        <v>12527</v>
      </c>
      <c r="C554" s="8" t="n">
        <v>1608</v>
      </c>
      <c r="D554" s="8" t="n">
        <v>115.4</v>
      </c>
      <c r="E554" s="8" t="n">
        <v>434</v>
      </c>
      <c r="F554" s="8" t="n">
        <v>833.3</v>
      </c>
      <c r="G554" s="8" t="n">
        <v>1446.4</v>
      </c>
      <c r="H554" s="8" t="n">
        <v>1099.2</v>
      </c>
      <c r="I554" s="8" t="n">
        <v>1012.3</v>
      </c>
      <c r="J554" s="8" t="n">
        <v>1672.7</v>
      </c>
      <c r="K554" s="8" t="n">
        <v>394.4</v>
      </c>
      <c r="L554" s="11" t="n">
        <v>100.2412</v>
      </c>
      <c r="M554" s="11" t="n">
        <v>101.4459</v>
      </c>
      <c r="N554" s="11" t="n">
        <v>98.9085</v>
      </c>
      <c r="O554" s="11" t="n">
        <v>103.4135</v>
      </c>
      <c r="P554" s="11" t="n">
        <v>101.9162</v>
      </c>
      <c r="Q554" s="11" t="n">
        <v>99.6807</v>
      </c>
      <c r="R554" s="11" t="n">
        <v>98.0982</v>
      </c>
      <c r="S554" s="22" t="n">
        <v>984.6</v>
      </c>
      <c r="T554" s="11" t="n">
        <v>35.4</v>
      </c>
      <c r="U554" s="21" t="n">
        <v>101.5601</v>
      </c>
    </row>
    <row r="555" customFormat="false" ht="15" hidden="false" customHeight="true" outlineLevel="0" collapsed="false">
      <c r="A555" s="7" t="n">
        <v>43132</v>
      </c>
      <c r="B555" s="8" t="n">
        <v>12551</v>
      </c>
      <c r="C555" s="8" t="n">
        <v>1608.8</v>
      </c>
      <c r="D555" s="8" t="n">
        <v>114.5</v>
      </c>
      <c r="E555" s="8" t="n">
        <v>435.8</v>
      </c>
      <c r="F555" s="8" t="n">
        <v>829.4</v>
      </c>
      <c r="G555" s="8" t="n">
        <v>1449.5</v>
      </c>
      <c r="H555" s="8" t="n">
        <v>1102.4</v>
      </c>
      <c r="I555" s="8" t="n">
        <v>1012.5</v>
      </c>
      <c r="J555" s="8" t="n">
        <v>1678.3</v>
      </c>
      <c r="K555" s="8" t="n">
        <v>394</v>
      </c>
      <c r="L555" s="11" t="n">
        <v>101.1146</v>
      </c>
      <c r="M555" s="11" t="n">
        <v>102.567</v>
      </c>
      <c r="N555" s="11" t="n">
        <v>99.5125</v>
      </c>
      <c r="O555" s="11" t="n">
        <v>102.9036</v>
      </c>
      <c r="P555" s="11" t="n">
        <v>103.4921</v>
      </c>
      <c r="Q555" s="11" t="n">
        <v>101.1895</v>
      </c>
      <c r="R555" s="11" t="n">
        <v>98.3595</v>
      </c>
      <c r="S555" s="22" t="n">
        <v>989.4</v>
      </c>
      <c r="T555" s="11" t="n">
        <v>35.6</v>
      </c>
      <c r="U555" s="21" t="n">
        <v>104.5676</v>
      </c>
    </row>
    <row r="556" customFormat="false" ht="15" hidden="false" customHeight="true" outlineLevel="0" collapsed="false">
      <c r="A556" s="7" t="n">
        <v>43160</v>
      </c>
      <c r="B556" s="8" t="n">
        <v>12576</v>
      </c>
      <c r="C556" s="8" t="n">
        <v>1610.1</v>
      </c>
      <c r="D556" s="8" t="n">
        <v>115.6</v>
      </c>
      <c r="E556" s="8" t="n">
        <v>433.9</v>
      </c>
      <c r="F556" s="8" t="n">
        <v>828.3</v>
      </c>
      <c r="G556" s="8" t="n">
        <v>1454.3</v>
      </c>
      <c r="H556" s="8" t="n">
        <v>1105.8</v>
      </c>
      <c r="I556" s="8" t="n">
        <v>1014.8</v>
      </c>
      <c r="J556" s="8" t="n">
        <v>1687.6</v>
      </c>
      <c r="K556" s="8" t="n">
        <v>395</v>
      </c>
      <c r="L556" s="11" t="n">
        <v>101.06</v>
      </c>
      <c r="M556" s="11" t="n">
        <v>102.9063</v>
      </c>
      <c r="N556" s="11" t="n">
        <v>99.0308</v>
      </c>
      <c r="O556" s="11" t="n">
        <v>103.1242</v>
      </c>
      <c r="P556" s="11" t="n">
        <v>104.5027</v>
      </c>
      <c r="Q556" s="11" t="n">
        <v>99.5077</v>
      </c>
      <c r="R556" s="11" t="n">
        <v>98.5032</v>
      </c>
      <c r="S556" s="22" t="n">
        <v>997.9</v>
      </c>
      <c r="T556" s="11" t="n">
        <v>36.1</v>
      </c>
      <c r="U556" s="21" t="n">
        <v>106.9308</v>
      </c>
    </row>
    <row r="557" customFormat="false" ht="15" hidden="false" customHeight="true" outlineLevel="0" collapsed="false">
      <c r="A557" s="7" t="n">
        <v>43191</v>
      </c>
      <c r="B557" s="8" t="n">
        <v>12595</v>
      </c>
      <c r="C557" s="8" t="n">
        <v>1607.7</v>
      </c>
      <c r="D557" s="8" t="n">
        <v>116.6</v>
      </c>
      <c r="E557" s="8" t="n">
        <v>432.5</v>
      </c>
      <c r="F557" s="8" t="n">
        <v>831.3</v>
      </c>
      <c r="G557" s="8" t="n">
        <v>1458.9</v>
      </c>
      <c r="H557" s="8" t="n">
        <v>1111.3</v>
      </c>
      <c r="I557" s="8" t="n">
        <v>1015.6</v>
      </c>
      <c r="J557" s="8" t="n">
        <v>1692.3</v>
      </c>
      <c r="K557" s="8" t="n">
        <v>392.7</v>
      </c>
      <c r="L557" s="11" t="n">
        <v>101.8116</v>
      </c>
      <c r="M557" s="11" t="n">
        <v>103.7057</v>
      </c>
      <c r="N557" s="11" t="n">
        <v>99.7322</v>
      </c>
      <c r="O557" s="11" t="n">
        <v>103.7739</v>
      </c>
      <c r="P557" s="11" t="n">
        <v>104.9514</v>
      </c>
      <c r="Q557" s="11" t="n">
        <v>100.7362</v>
      </c>
      <c r="R557" s="11" t="n">
        <v>98.8499</v>
      </c>
      <c r="S557" s="22" t="n">
        <v>997</v>
      </c>
      <c r="T557" s="11" t="n">
        <v>36.7</v>
      </c>
      <c r="U557" s="21" t="n">
        <v>106.8519</v>
      </c>
    </row>
    <row r="558" customFormat="false" ht="15" hidden="false" customHeight="true" outlineLevel="0" collapsed="false">
      <c r="A558" s="7" t="n">
        <v>43221</v>
      </c>
      <c r="B558" s="8" t="n">
        <v>12623</v>
      </c>
      <c r="C558" s="8" t="n">
        <v>1617.5</v>
      </c>
      <c r="D558" s="8" t="n">
        <v>115.5</v>
      </c>
      <c r="E558" s="8" t="n">
        <v>432.6</v>
      </c>
      <c r="F558" s="8" t="n">
        <v>832.6</v>
      </c>
      <c r="G558" s="8" t="n">
        <v>1464.2</v>
      </c>
      <c r="H558" s="8" t="n">
        <v>1115.6</v>
      </c>
      <c r="I558" s="8" t="n">
        <v>1017.3</v>
      </c>
      <c r="J558" s="8" t="n">
        <v>1688.9</v>
      </c>
      <c r="K558" s="8" t="n">
        <v>393.5</v>
      </c>
      <c r="L558" s="11" t="n">
        <v>100.9887</v>
      </c>
      <c r="M558" s="11" t="n">
        <v>102.5113</v>
      </c>
      <c r="N558" s="11" t="n">
        <v>99.3116</v>
      </c>
      <c r="O558" s="11" t="n">
        <v>103.8772</v>
      </c>
      <c r="P558" s="11" t="n">
        <v>100.3493</v>
      </c>
      <c r="Q558" s="11" t="n">
        <v>100.7092</v>
      </c>
      <c r="R558" s="11" t="n">
        <v>98.4965</v>
      </c>
      <c r="S558" s="22" t="n">
        <v>992.9</v>
      </c>
      <c r="T558" s="11" t="n">
        <v>37</v>
      </c>
      <c r="U558" s="21" t="n">
        <v>99.1038</v>
      </c>
    </row>
    <row r="559" customFormat="false" ht="15" hidden="false" customHeight="true" outlineLevel="0" collapsed="false">
      <c r="A559" s="7" t="n">
        <v>43252</v>
      </c>
      <c r="B559" s="8" t="n">
        <v>12656</v>
      </c>
      <c r="C559" s="8" t="n">
        <v>1625.4</v>
      </c>
      <c r="D559" s="8" t="n">
        <v>114</v>
      </c>
      <c r="E559" s="8" t="n">
        <v>432.3</v>
      </c>
      <c r="F559" s="8" t="n">
        <v>833.9</v>
      </c>
      <c r="G559" s="8" t="n">
        <v>1472.2</v>
      </c>
      <c r="H559" s="8" t="n">
        <v>1118.1</v>
      </c>
      <c r="I559" s="8" t="n">
        <v>1019.6</v>
      </c>
      <c r="J559" s="8" t="n">
        <v>1700.3</v>
      </c>
      <c r="K559" s="8" t="n">
        <v>392.6</v>
      </c>
      <c r="L559" s="11" t="n">
        <v>101.7103</v>
      </c>
      <c r="M559" s="11" t="n">
        <v>103.7318</v>
      </c>
      <c r="N559" s="11" t="n">
        <v>99.4999</v>
      </c>
      <c r="O559" s="11" t="n">
        <v>104.7245</v>
      </c>
      <c r="P559" s="11" t="n">
        <v>103.3746</v>
      </c>
      <c r="Q559" s="11" t="n">
        <v>100.4778</v>
      </c>
      <c r="R559" s="11" t="n">
        <v>98.7456</v>
      </c>
      <c r="S559" s="22" t="n">
        <v>999.5</v>
      </c>
      <c r="T559" s="11" t="n">
        <v>37.4</v>
      </c>
      <c r="U559" s="21" t="n">
        <v>104.9052</v>
      </c>
    </row>
    <row r="560" customFormat="false" ht="15" hidden="false" customHeight="true" outlineLevel="0" collapsed="false">
      <c r="A560" s="7" t="n">
        <v>43282</v>
      </c>
      <c r="B560" s="8" t="n">
        <v>12676</v>
      </c>
      <c r="C560" s="8" t="n">
        <v>1627.9</v>
      </c>
      <c r="D560" s="8" t="n">
        <v>113.7</v>
      </c>
      <c r="E560" s="8" t="n">
        <v>432.2</v>
      </c>
      <c r="F560" s="8" t="n">
        <v>833.6</v>
      </c>
      <c r="G560" s="8" t="n">
        <v>1474</v>
      </c>
      <c r="H560" s="8" t="n">
        <v>1121.7</v>
      </c>
      <c r="I560" s="8" t="n">
        <v>1021.1</v>
      </c>
      <c r="J560" s="8" t="n">
        <v>1705.6</v>
      </c>
      <c r="K560" s="8" t="n">
        <v>393.4</v>
      </c>
      <c r="L560" s="11" t="n">
        <v>101.7704</v>
      </c>
      <c r="M560" s="11" t="n">
        <v>102.9217</v>
      </c>
      <c r="N560" s="11" t="n">
        <v>100.4904</v>
      </c>
      <c r="O560" s="11" t="n">
        <v>105.9191</v>
      </c>
      <c r="P560" s="11" t="n">
        <v>99.8816</v>
      </c>
      <c r="Q560" s="11" t="n">
        <v>101.8833</v>
      </c>
      <c r="R560" s="11" t="n">
        <v>99.3937</v>
      </c>
      <c r="S560" s="22" t="n">
        <v>997</v>
      </c>
      <c r="T560" s="11" t="n">
        <v>38</v>
      </c>
      <c r="U560" s="21" t="n">
        <v>100.0558</v>
      </c>
    </row>
    <row r="561" customFormat="false" ht="15" hidden="false" customHeight="true" outlineLevel="0" collapsed="false">
      <c r="A561" s="7" t="n">
        <v>43313</v>
      </c>
      <c r="B561" s="8" t="n">
        <v>12688</v>
      </c>
      <c r="C561" s="8" t="n">
        <v>1628.1</v>
      </c>
      <c r="D561" s="8" t="n">
        <v>112.9</v>
      </c>
      <c r="E561" s="8" t="n">
        <v>431.7</v>
      </c>
      <c r="F561" s="8" t="n">
        <v>837.4</v>
      </c>
      <c r="G561" s="8" t="n">
        <v>1479.3</v>
      </c>
      <c r="H561" s="8" t="n">
        <v>1120.9</v>
      </c>
      <c r="I561" s="8" t="n">
        <v>1020.6</v>
      </c>
      <c r="J561" s="8" t="n">
        <v>1707.4</v>
      </c>
      <c r="K561" s="8" t="n">
        <v>391.7</v>
      </c>
      <c r="L561" s="11" t="n">
        <v>102.0029</v>
      </c>
      <c r="M561" s="11" t="n">
        <v>103.7415</v>
      </c>
      <c r="N561" s="11" t="n">
        <v>100.0991</v>
      </c>
      <c r="O561" s="11" t="n">
        <v>106.1255</v>
      </c>
      <c r="P561" s="11" t="n">
        <v>101.8209</v>
      </c>
      <c r="Q561" s="11" t="n">
        <v>101.4737</v>
      </c>
      <c r="R561" s="11" t="n">
        <v>98.416</v>
      </c>
      <c r="S561" s="22" t="n">
        <v>997.7</v>
      </c>
      <c r="T561" s="11" t="n">
        <v>38.5</v>
      </c>
      <c r="U561" s="21" t="n">
        <v>104.1271</v>
      </c>
    </row>
    <row r="562" customFormat="false" ht="15" hidden="false" customHeight="true" outlineLevel="0" collapsed="false">
      <c r="A562" s="7" t="n">
        <v>43344</v>
      </c>
      <c r="B562" s="8" t="n">
        <v>12710</v>
      </c>
      <c r="C562" s="8" t="n">
        <v>1630.1</v>
      </c>
      <c r="D562" s="8" t="n">
        <v>112.1</v>
      </c>
      <c r="E562" s="8" t="n">
        <v>431.8</v>
      </c>
      <c r="F562" s="8" t="n">
        <v>837.5</v>
      </c>
      <c r="G562" s="8" t="n">
        <v>1482.1</v>
      </c>
      <c r="H562" s="8" t="n">
        <v>1124.9</v>
      </c>
      <c r="I562" s="8" t="n">
        <v>1020.9</v>
      </c>
      <c r="J562" s="8" t="n">
        <v>1713.4</v>
      </c>
      <c r="K562" s="8" t="n">
        <v>391.7</v>
      </c>
      <c r="L562" s="11" t="n">
        <v>102.0449</v>
      </c>
      <c r="M562" s="11" t="n">
        <v>103.7964</v>
      </c>
      <c r="N562" s="11" t="n">
        <v>100.129</v>
      </c>
      <c r="O562" s="11" t="n">
        <v>105.5667</v>
      </c>
      <c r="P562" s="11" t="n">
        <v>102.6235</v>
      </c>
      <c r="Q562" s="11" t="n">
        <v>100.5914</v>
      </c>
      <c r="R562" s="11" t="n">
        <v>98.3917</v>
      </c>
      <c r="S562" s="22" t="n">
        <v>1001.6</v>
      </c>
      <c r="T562" s="11" t="n">
        <v>38.8</v>
      </c>
      <c r="U562" s="21" t="n">
        <v>106.5389</v>
      </c>
    </row>
    <row r="563" customFormat="false" ht="15" hidden="false" customHeight="true" outlineLevel="0" collapsed="false">
      <c r="A563" s="7" t="n">
        <v>43374</v>
      </c>
      <c r="B563" s="8" t="n">
        <v>12731</v>
      </c>
      <c r="C563" s="8" t="n">
        <v>1629.7</v>
      </c>
      <c r="D563" s="8" t="n">
        <v>112.3</v>
      </c>
      <c r="E563" s="8" t="n">
        <v>430.9</v>
      </c>
      <c r="F563" s="8" t="n">
        <v>839.5</v>
      </c>
      <c r="G563" s="8" t="n">
        <v>1482.7</v>
      </c>
      <c r="H563" s="8" t="n">
        <v>1126.1</v>
      </c>
      <c r="I563" s="8" t="n">
        <v>1023.2</v>
      </c>
      <c r="J563" s="8" t="n">
        <v>1723</v>
      </c>
      <c r="K563" s="8" t="n">
        <v>391.9</v>
      </c>
      <c r="L563" s="11" t="n">
        <v>101.6625</v>
      </c>
      <c r="M563" s="11" t="n">
        <v>103.6114</v>
      </c>
      <c r="N563" s="11" t="n">
        <v>99.5387</v>
      </c>
      <c r="O563" s="11" t="n">
        <v>105.7023</v>
      </c>
      <c r="P563" s="11" t="n">
        <v>101.0634</v>
      </c>
      <c r="Q563" s="11" t="n">
        <v>100.0203</v>
      </c>
      <c r="R563" s="11" t="n">
        <v>98.2513</v>
      </c>
      <c r="S563" s="22" t="n">
        <v>1007.9</v>
      </c>
      <c r="T563" s="11" t="n">
        <v>39.6</v>
      </c>
      <c r="U563" s="21" t="n">
        <v>104.7229</v>
      </c>
    </row>
    <row r="564" customFormat="false" ht="15" hidden="false" customHeight="true" outlineLevel="0" collapsed="false">
      <c r="A564" s="7" t="n">
        <v>43405</v>
      </c>
      <c r="B564" s="8" t="n">
        <v>12741</v>
      </c>
      <c r="C564" s="8" t="n">
        <v>1629.3</v>
      </c>
      <c r="D564" s="8" t="n">
        <v>111.9</v>
      </c>
      <c r="E564" s="8" t="n">
        <v>430.2</v>
      </c>
      <c r="F564" s="8" t="n">
        <v>842.4</v>
      </c>
      <c r="G564" s="8" t="n">
        <v>1481.1</v>
      </c>
      <c r="H564" s="8" t="n">
        <v>1128</v>
      </c>
      <c r="I564" s="8" t="n">
        <v>1024.6</v>
      </c>
      <c r="J564" s="8" t="n">
        <v>1727</v>
      </c>
      <c r="K564" s="8" t="n">
        <v>391</v>
      </c>
      <c r="L564" s="11" t="n">
        <v>101.403</v>
      </c>
      <c r="M564" s="11" t="n">
        <v>103.0399</v>
      </c>
      <c r="N564" s="11" t="n">
        <v>99.612</v>
      </c>
      <c r="O564" s="11" t="n">
        <v>104.9569</v>
      </c>
      <c r="P564" s="11" t="n">
        <v>99.8263</v>
      </c>
      <c r="Q564" s="11" t="n">
        <v>99.1188</v>
      </c>
      <c r="R564" s="11" t="n">
        <v>99.1285</v>
      </c>
      <c r="S564" s="22" t="n">
        <v>1007.5</v>
      </c>
      <c r="T564" s="11" t="n">
        <v>40.1</v>
      </c>
      <c r="U564" s="21" t="n">
        <v>103.7371</v>
      </c>
    </row>
    <row r="565" customFormat="false" ht="15" hidden="false" customHeight="true" outlineLevel="0" collapsed="false">
      <c r="A565" s="7" t="n">
        <v>43435</v>
      </c>
      <c r="B565" s="8" t="n">
        <v>12761</v>
      </c>
      <c r="C565" s="8" t="n">
        <v>1628.3</v>
      </c>
      <c r="D565" s="8" t="n">
        <v>111.8</v>
      </c>
      <c r="E565" s="8" t="n">
        <v>428.9</v>
      </c>
      <c r="F565" s="8" t="n">
        <v>842.4</v>
      </c>
      <c r="G565" s="8" t="n">
        <v>1489.3</v>
      </c>
      <c r="H565" s="8" t="n">
        <v>1129.1</v>
      </c>
      <c r="I565" s="8" t="n">
        <v>1028.1</v>
      </c>
      <c r="J565" s="8" t="n">
        <v>1729.7</v>
      </c>
      <c r="K565" s="8" t="n">
        <v>390.5</v>
      </c>
      <c r="L565" s="11" t="n">
        <v>101.769</v>
      </c>
      <c r="M565" s="11" t="n">
        <v>103.5443</v>
      </c>
      <c r="N565" s="11" t="n">
        <v>99.8327</v>
      </c>
      <c r="O565" s="11" t="n">
        <v>106.2955</v>
      </c>
      <c r="P565" s="11" t="n">
        <v>102.7647</v>
      </c>
      <c r="Q565" s="11" t="n">
        <v>98.7789</v>
      </c>
      <c r="R565" s="11" t="n">
        <v>99.0132</v>
      </c>
      <c r="S565" s="22" t="n">
        <v>1008.3</v>
      </c>
      <c r="T565" s="11" t="n">
        <v>40.5</v>
      </c>
      <c r="U565" s="21" t="n">
        <v>109.2503</v>
      </c>
    </row>
    <row r="566" customFormat="false" ht="15" hidden="false" customHeight="true" outlineLevel="0" collapsed="false">
      <c r="A566" s="7" t="n">
        <v>43466</v>
      </c>
      <c r="B566" s="8" t="n">
        <v>12790</v>
      </c>
      <c r="C566" s="8" t="n">
        <v>1630.5</v>
      </c>
      <c r="D566" s="8" t="n">
        <v>113.1</v>
      </c>
      <c r="E566" s="8" t="n">
        <v>428.6</v>
      </c>
      <c r="F566" s="8" t="n">
        <v>844</v>
      </c>
      <c r="G566" s="8" t="n">
        <v>1493.4</v>
      </c>
      <c r="H566" s="8" t="n">
        <v>1131.1</v>
      </c>
      <c r="I566" s="8" t="n">
        <v>1031.9</v>
      </c>
      <c r="J566" s="8" t="n">
        <v>1737.7</v>
      </c>
      <c r="K566" s="8" t="n">
        <v>390.6</v>
      </c>
      <c r="L566" s="11" t="n">
        <v>100.8777</v>
      </c>
      <c r="M566" s="11" t="n">
        <v>101.8218</v>
      </c>
      <c r="N566" s="11" t="n">
        <v>99.8224</v>
      </c>
      <c r="O566" s="11" t="n">
        <v>106.6375</v>
      </c>
      <c r="P566" s="11" t="n">
        <v>97.5388</v>
      </c>
      <c r="Q566" s="11" t="n">
        <v>99.6685</v>
      </c>
      <c r="R566" s="11" t="n">
        <v>98.1822</v>
      </c>
      <c r="S566" s="22" t="n">
        <v>1012.5</v>
      </c>
      <c r="T566" s="11" t="n">
        <v>40.9</v>
      </c>
      <c r="U566" s="21" t="n">
        <v>100.4853</v>
      </c>
    </row>
    <row r="567" customFormat="false" ht="15" hidden="false" customHeight="true" outlineLevel="0" collapsed="false">
      <c r="A567" s="7" t="n">
        <v>43497</v>
      </c>
      <c r="B567" s="8" t="n">
        <v>12782</v>
      </c>
      <c r="C567" s="8" t="n">
        <v>1628.7</v>
      </c>
      <c r="D567" s="8" t="n">
        <v>111</v>
      </c>
      <c r="E567" s="8" t="n">
        <v>427.7</v>
      </c>
      <c r="F567" s="8" t="n">
        <v>847</v>
      </c>
      <c r="G567" s="8" t="n">
        <v>1491.4</v>
      </c>
      <c r="H567" s="8" t="n">
        <v>1132.1</v>
      </c>
      <c r="I567" s="8" t="n">
        <v>1033.6</v>
      </c>
      <c r="J567" s="8" t="n">
        <v>1738</v>
      </c>
      <c r="K567" s="8" t="n">
        <v>390.7</v>
      </c>
      <c r="L567" s="11" t="n">
        <v>100.2878</v>
      </c>
      <c r="M567" s="11" t="n">
        <v>101.2835</v>
      </c>
      <c r="N567" s="11" t="n">
        <v>99.1796</v>
      </c>
      <c r="O567" s="11" t="n">
        <v>106.4776</v>
      </c>
      <c r="P567" s="11" t="n">
        <v>98.4275</v>
      </c>
      <c r="Q567" s="11" t="n">
        <v>99.6343</v>
      </c>
      <c r="R567" s="11" t="n">
        <v>98.33</v>
      </c>
      <c r="S567" s="22" t="n">
        <v>1012.1</v>
      </c>
      <c r="T567" s="11" t="n">
        <v>41.3</v>
      </c>
      <c r="U567" s="21" t="n">
        <v>102.492</v>
      </c>
    </row>
    <row r="568" customFormat="false" ht="15" hidden="false" customHeight="true" outlineLevel="0" collapsed="false">
      <c r="A568" s="7" t="n">
        <v>43525</v>
      </c>
      <c r="B568" s="8" t="n">
        <v>12788</v>
      </c>
      <c r="C568" s="8" t="n">
        <v>1632.9</v>
      </c>
      <c r="D568" s="8" t="n">
        <v>111.9</v>
      </c>
      <c r="E568" s="8" t="n">
        <v>426.7</v>
      </c>
      <c r="F568" s="8" t="n">
        <v>847.9</v>
      </c>
      <c r="G568" s="8" t="n">
        <v>1492.1</v>
      </c>
      <c r="H568" s="8" t="n">
        <v>1134.1</v>
      </c>
      <c r="I568" s="8" t="n">
        <v>1034.1</v>
      </c>
      <c r="J568" s="8" t="n">
        <v>1736.6</v>
      </c>
      <c r="K568" s="8" t="n">
        <v>389.2</v>
      </c>
      <c r="L568" s="11" t="n">
        <v>100.0465</v>
      </c>
      <c r="M568" s="11" t="n">
        <v>100.9792</v>
      </c>
      <c r="N568" s="11" t="n">
        <v>99.0057</v>
      </c>
      <c r="O568" s="11" t="n">
        <v>106.6229</v>
      </c>
      <c r="P568" s="11" t="n">
        <v>97.5785</v>
      </c>
      <c r="Q568" s="11" t="n">
        <v>99.533</v>
      </c>
      <c r="R568" s="11" t="n">
        <v>98.3276</v>
      </c>
      <c r="S568" s="22" t="n">
        <v>1008</v>
      </c>
      <c r="T568" s="11" t="n">
        <v>41.7</v>
      </c>
      <c r="U568" s="21" t="n">
        <v>101.626</v>
      </c>
    </row>
    <row r="569" customFormat="false" ht="15" hidden="false" customHeight="true" outlineLevel="0" collapsed="false">
      <c r="A569" s="7" t="n">
        <v>43556</v>
      </c>
      <c r="B569" s="8" t="n">
        <v>12785</v>
      </c>
      <c r="C569" s="8" t="n">
        <v>1634.6</v>
      </c>
      <c r="D569" s="8" t="n">
        <v>111.3</v>
      </c>
      <c r="E569" s="8" t="n">
        <v>425.5</v>
      </c>
      <c r="F569" s="8" t="n">
        <v>848.9</v>
      </c>
      <c r="G569" s="8" t="n">
        <v>1492</v>
      </c>
      <c r="H569" s="8" t="n">
        <v>1129.7</v>
      </c>
      <c r="I569" s="8" t="n">
        <v>1034.2</v>
      </c>
      <c r="J569" s="8" t="n">
        <v>1733.7</v>
      </c>
      <c r="K569" s="8" t="n">
        <v>388.7</v>
      </c>
      <c r="L569" s="11" t="n">
        <v>99.4028</v>
      </c>
      <c r="M569" s="11" t="n">
        <v>100.2768</v>
      </c>
      <c r="N569" s="11" t="n">
        <v>98.425</v>
      </c>
      <c r="O569" s="11" t="n">
        <v>106.3185</v>
      </c>
      <c r="P569" s="11" t="n">
        <v>96.5081</v>
      </c>
      <c r="Q569" s="11" t="n">
        <v>99.933</v>
      </c>
      <c r="R569" s="11" t="n">
        <v>97.5545</v>
      </c>
      <c r="S569" s="22" t="n">
        <v>1001.1</v>
      </c>
      <c r="T569" s="11" t="n">
        <v>41.2</v>
      </c>
      <c r="U569" s="21" t="n">
        <v>100.937</v>
      </c>
    </row>
    <row r="570" customFormat="false" ht="15" hidden="false" customHeight="true" outlineLevel="0" collapsed="false">
      <c r="A570" s="7" t="n">
        <v>43586</v>
      </c>
      <c r="B570" s="8" t="n">
        <v>12778</v>
      </c>
      <c r="C570" s="8" t="n">
        <v>1636.9</v>
      </c>
      <c r="D570" s="8" t="n">
        <v>111.7</v>
      </c>
      <c r="E570" s="8" t="n">
        <v>425.5</v>
      </c>
      <c r="F570" s="8" t="n">
        <v>850</v>
      </c>
      <c r="G570" s="8" t="n">
        <v>1488.1</v>
      </c>
      <c r="H570" s="8" t="n">
        <v>1127.8</v>
      </c>
      <c r="I570" s="8" t="n">
        <v>1032.9</v>
      </c>
      <c r="J570" s="8" t="n">
        <v>1736.5</v>
      </c>
      <c r="K570" s="8" t="n">
        <v>386.8</v>
      </c>
      <c r="L570" s="11" t="n">
        <v>99.3987</v>
      </c>
      <c r="M570" s="11" t="n">
        <v>100.3047</v>
      </c>
      <c r="N570" s="11" t="n">
        <v>98.3877</v>
      </c>
      <c r="O570" s="11" t="n">
        <v>105.8265</v>
      </c>
      <c r="P570" s="11" t="n">
        <v>96.2936</v>
      </c>
      <c r="Q570" s="11" t="n">
        <v>99.6633</v>
      </c>
      <c r="R570" s="11" t="n">
        <v>96.5471</v>
      </c>
      <c r="S570" s="22" t="n">
        <v>1002.4</v>
      </c>
      <c r="T570" s="11" t="n">
        <v>41.5</v>
      </c>
      <c r="U570" s="21" t="n">
        <v>102.4737</v>
      </c>
    </row>
    <row r="571" customFormat="false" ht="15" hidden="false" customHeight="true" outlineLevel="0" collapsed="false">
      <c r="A571" s="7" t="n">
        <v>43617</v>
      </c>
      <c r="B571" s="8" t="n">
        <v>12787</v>
      </c>
      <c r="C571" s="8" t="n">
        <v>1643.3</v>
      </c>
      <c r="D571" s="8" t="n">
        <v>111.5</v>
      </c>
      <c r="E571" s="8" t="n">
        <v>426</v>
      </c>
      <c r="F571" s="8" t="n">
        <v>850.5</v>
      </c>
      <c r="G571" s="8" t="n">
        <v>1487.3</v>
      </c>
      <c r="H571" s="8" t="n">
        <v>1127.5</v>
      </c>
      <c r="I571" s="8" t="n">
        <v>1037.1</v>
      </c>
      <c r="J571" s="8" t="n">
        <v>1735.3</v>
      </c>
      <c r="K571" s="8" t="n">
        <v>386.7</v>
      </c>
      <c r="L571" s="11" t="n">
        <v>99.7717</v>
      </c>
      <c r="M571" s="11" t="n">
        <v>100.5504</v>
      </c>
      <c r="N571" s="11" t="n">
        <v>98.8945</v>
      </c>
      <c r="O571" s="11" t="n">
        <v>106.1519</v>
      </c>
      <c r="P571" s="11" t="n">
        <v>98.3161</v>
      </c>
      <c r="Q571" s="11" t="n">
        <v>101.3661</v>
      </c>
      <c r="R571" s="11" t="n">
        <v>96.2151</v>
      </c>
      <c r="S571" s="22" t="n">
        <v>1001.3</v>
      </c>
      <c r="T571" s="11" t="n">
        <v>41.4</v>
      </c>
      <c r="U571" s="21" t="n">
        <v>105.9848</v>
      </c>
    </row>
    <row r="572" customFormat="false" ht="15" hidden="false" customHeight="true" outlineLevel="0" collapsed="false">
      <c r="A572" s="7" t="n">
        <v>43647</v>
      </c>
      <c r="B572" s="8" t="n">
        <v>12790</v>
      </c>
      <c r="C572" s="8" t="n">
        <v>1645.5</v>
      </c>
      <c r="D572" s="8" t="n">
        <v>110.8</v>
      </c>
      <c r="E572" s="8" t="n">
        <v>425.5</v>
      </c>
      <c r="F572" s="8" t="n">
        <v>851.2</v>
      </c>
      <c r="G572" s="8" t="n">
        <v>1487.9</v>
      </c>
      <c r="H572" s="8" t="n">
        <v>1126.3</v>
      </c>
      <c r="I572" s="8" t="n">
        <v>1039</v>
      </c>
      <c r="J572" s="8" t="n">
        <v>1733.8</v>
      </c>
      <c r="K572" s="8" t="n">
        <v>386.5</v>
      </c>
      <c r="L572" s="11" t="n">
        <v>99.0618</v>
      </c>
      <c r="M572" s="11" t="n">
        <v>99.7027</v>
      </c>
      <c r="N572" s="11" t="n">
        <v>98.3299</v>
      </c>
      <c r="O572" s="11" t="n">
        <v>105.9066</v>
      </c>
      <c r="P572" s="11" t="n">
        <v>96.6075</v>
      </c>
      <c r="Q572" s="11" t="n">
        <v>101.1781</v>
      </c>
      <c r="R572" s="11" t="n">
        <v>96.8965</v>
      </c>
      <c r="S572" s="22" t="n">
        <v>993.8</v>
      </c>
      <c r="T572" s="11" t="n">
        <v>41</v>
      </c>
      <c r="U572" s="21" t="n">
        <v>102.705</v>
      </c>
    </row>
    <row r="573" customFormat="false" ht="15" hidden="false" customHeight="true" outlineLevel="0" collapsed="false">
      <c r="A573" s="7" t="n">
        <v>43678</v>
      </c>
      <c r="B573" s="8" t="n">
        <v>12789</v>
      </c>
      <c r="C573" s="8" t="n">
        <v>1650.5</v>
      </c>
      <c r="D573" s="8" t="n">
        <v>110.8</v>
      </c>
      <c r="E573" s="8" t="n">
        <v>425.3</v>
      </c>
      <c r="F573" s="8" t="n">
        <v>851.4</v>
      </c>
      <c r="G573" s="8" t="n">
        <v>1484.3</v>
      </c>
      <c r="H573" s="8" t="n">
        <v>1125.6</v>
      </c>
      <c r="I573" s="8" t="n">
        <v>1040.7</v>
      </c>
      <c r="J573" s="8" t="n">
        <v>1727.7</v>
      </c>
      <c r="K573" s="8" t="n">
        <v>387.1</v>
      </c>
      <c r="L573" s="11" t="n">
        <v>99.7154</v>
      </c>
      <c r="M573" s="11" t="n">
        <v>100.3221</v>
      </c>
      <c r="N573" s="11" t="n">
        <v>99.0193</v>
      </c>
      <c r="O573" s="11" t="n">
        <v>106.0369</v>
      </c>
      <c r="P573" s="11" t="n">
        <v>97.6195</v>
      </c>
      <c r="Q573" s="11" t="n">
        <v>101.1353</v>
      </c>
      <c r="R573" s="11" t="n">
        <v>97.6338</v>
      </c>
      <c r="S573" s="22" t="n">
        <v>989</v>
      </c>
      <c r="T573" s="11" t="n">
        <v>40.9</v>
      </c>
      <c r="U573" s="21" t="n">
        <v>104.3913</v>
      </c>
    </row>
    <row r="574" customFormat="false" ht="15" hidden="false" customHeight="true" outlineLevel="0" collapsed="false">
      <c r="A574" s="7" t="n">
        <v>43709</v>
      </c>
      <c r="B574" s="8" t="n">
        <v>12787</v>
      </c>
      <c r="C574" s="8" t="n">
        <v>1655</v>
      </c>
      <c r="D574" s="8" t="n">
        <v>109.4</v>
      </c>
      <c r="E574" s="8" t="n">
        <v>424.8</v>
      </c>
      <c r="F574" s="8" t="n">
        <v>854.2</v>
      </c>
      <c r="G574" s="8" t="n">
        <v>1480.1</v>
      </c>
      <c r="H574" s="8" t="n">
        <v>1122.8</v>
      </c>
      <c r="I574" s="8" t="n">
        <v>1042.3</v>
      </c>
      <c r="J574" s="8" t="n">
        <v>1729.2</v>
      </c>
      <c r="K574" s="8" t="n">
        <v>386.5</v>
      </c>
      <c r="L574" s="11" t="n">
        <v>98.9031</v>
      </c>
      <c r="M574" s="11" t="n">
        <v>99.134</v>
      </c>
      <c r="N574" s="11" t="n">
        <v>98.6065</v>
      </c>
      <c r="O574" s="11" t="n">
        <v>106.6279</v>
      </c>
      <c r="P574" s="11" t="n">
        <v>95.2757</v>
      </c>
      <c r="Q574" s="11" t="n">
        <v>101.1327</v>
      </c>
      <c r="R574" s="11" t="n">
        <v>97.3963</v>
      </c>
      <c r="S574" s="22" t="n">
        <v>989</v>
      </c>
      <c r="T574" s="11" t="n">
        <v>41</v>
      </c>
      <c r="U574" s="21" t="n">
        <v>99.5115</v>
      </c>
    </row>
    <row r="575" customFormat="false" ht="15" hidden="false" customHeight="true" outlineLevel="0" collapsed="false">
      <c r="A575" s="7" t="n">
        <v>43739</v>
      </c>
      <c r="B575" s="8" t="n">
        <v>12733</v>
      </c>
      <c r="C575" s="8" t="n">
        <v>1659.5</v>
      </c>
      <c r="D575" s="8" t="n">
        <v>108.5</v>
      </c>
      <c r="E575" s="8" t="n">
        <v>423</v>
      </c>
      <c r="F575" s="8" t="n">
        <v>854.8</v>
      </c>
      <c r="G575" s="8" t="n">
        <v>1479</v>
      </c>
      <c r="H575" s="8" t="n">
        <v>1121.4</v>
      </c>
      <c r="I575" s="8" t="n">
        <v>1041.4</v>
      </c>
      <c r="J575" s="8" t="n">
        <v>1684.4</v>
      </c>
      <c r="K575" s="8" t="n">
        <v>385.6</v>
      </c>
      <c r="L575" s="11" t="n">
        <v>98.0889</v>
      </c>
      <c r="M575" s="11" t="n">
        <v>97.8024</v>
      </c>
      <c r="N575" s="11" t="n">
        <v>98.3453</v>
      </c>
      <c r="O575" s="11" t="n">
        <v>105.7695</v>
      </c>
      <c r="P575" s="11" t="n">
        <v>92.5434</v>
      </c>
      <c r="Q575" s="11" t="n">
        <v>102.598</v>
      </c>
      <c r="R575" s="11" t="n">
        <v>97.1321</v>
      </c>
      <c r="S575" s="22" t="n">
        <v>943.6</v>
      </c>
      <c r="T575" s="11" t="n">
        <v>40.9</v>
      </c>
      <c r="U575" s="21" t="n">
        <v>93.4023</v>
      </c>
    </row>
    <row r="576" customFormat="false" ht="15" hidden="false" customHeight="true" outlineLevel="0" collapsed="false">
      <c r="A576" s="7" t="n">
        <v>43770</v>
      </c>
      <c r="B576" s="8" t="n">
        <v>12777</v>
      </c>
      <c r="C576" s="8" t="n">
        <v>1662.8</v>
      </c>
      <c r="D576" s="8" t="n">
        <v>106.5</v>
      </c>
      <c r="E576" s="8" t="n">
        <v>422.3</v>
      </c>
      <c r="F576" s="8" t="n">
        <v>856</v>
      </c>
      <c r="G576" s="8" t="n">
        <v>1477.1</v>
      </c>
      <c r="H576" s="8" t="n">
        <v>1119.1</v>
      </c>
      <c r="I576" s="8" t="n">
        <v>1042.7</v>
      </c>
      <c r="J576" s="8" t="n">
        <v>1726.6</v>
      </c>
      <c r="K576" s="8" t="n">
        <v>386.2</v>
      </c>
      <c r="L576" s="11" t="n">
        <v>98.9065</v>
      </c>
      <c r="M576" s="11" t="n">
        <v>99.6267</v>
      </c>
      <c r="N576" s="11" t="n">
        <v>98.0805</v>
      </c>
      <c r="O576" s="11" t="n">
        <v>106.8552</v>
      </c>
      <c r="P576" s="11" t="n">
        <v>98.5058</v>
      </c>
      <c r="Q576" s="11" t="n">
        <v>103.0415</v>
      </c>
      <c r="R576" s="11" t="n">
        <v>96.5895</v>
      </c>
      <c r="S576" s="22" t="n">
        <v>984.7</v>
      </c>
      <c r="T576" s="11" t="n">
        <v>41.1</v>
      </c>
      <c r="U576" s="21" t="n">
        <v>104.2043</v>
      </c>
    </row>
    <row r="577" customFormat="false" ht="15" hidden="false" customHeight="true" outlineLevel="0" collapsed="false">
      <c r="A577" s="7" t="n">
        <v>43800</v>
      </c>
      <c r="B577" s="8" t="n">
        <v>12760</v>
      </c>
      <c r="C577" s="8" t="n">
        <v>1660.5</v>
      </c>
      <c r="D577" s="8" t="n">
        <v>105.9</v>
      </c>
      <c r="E577" s="8" t="n">
        <v>420.5</v>
      </c>
      <c r="F577" s="8" t="n">
        <v>856.4</v>
      </c>
      <c r="G577" s="8" t="n">
        <v>1470.5</v>
      </c>
      <c r="H577" s="8" t="n">
        <v>1117.9</v>
      </c>
      <c r="I577" s="8" t="n">
        <v>1043.2</v>
      </c>
      <c r="J577" s="8" t="n">
        <v>1729.1</v>
      </c>
      <c r="K577" s="8" t="n">
        <v>385.1</v>
      </c>
      <c r="L577" s="11" t="n">
        <v>98.9568</v>
      </c>
      <c r="M577" s="11" t="n">
        <v>99.4598</v>
      </c>
      <c r="N577" s="11" t="n">
        <v>98.3657</v>
      </c>
      <c r="O577" s="11" t="n">
        <v>108.0695</v>
      </c>
      <c r="P577" s="11" t="n">
        <v>96.5808</v>
      </c>
      <c r="Q577" s="11" t="n">
        <v>104.5936</v>
      </c>
      <c r="R577" s="11" t="n">
        <v>96.1523</v>
      </c>
      <c r="S577" s="22" t="n">
        <v>983.1</v>
      </c>
      <c r="T577" s="11" t="n">
        <v>40.9</v>
      </c>
      <c r="U577" s="21" t="n">
        <v>101.1041</v>
      </c>
    </row>
    <row r="578" customFormat="false" ht="15" hidden="false" customHeight="true" outlineLevel="0" collapsed="false">
      <c r="A578" s="7" t="n">
        <v>43831</v>
      </c>
      <c r="B578" s="8" t="n">
        <v>12745</v>
      </c>
      <c r="C578" s="8" t="n">
        <v>1654.3</v>
      </c>
      <c r="D578" s="8" t="n">
        <v>105.2</v>
      </c>
      <c r="E578" s="8" t="n">
        <v>420.4</v>
      </c>
      <c r="F578" s="8" t="n">
        <v>852.1</v>
      </c>
      <c r="G578" s="8" t="n">
        <v>1464.4</v>
      </c>
      <c r="H578" s="8" t="n">
        <v>1117.4</v>
      </c>
      <c r="I578" s="8" t="n">
        <v>1042.6</v>
      </c>
      <c r="J578" s="8" t="n">
        <v>1725</v>
      </c>
      <c r="K578" s="8" t="n">
        <v>384.6</v>
      </c>
      <c r="L578" s="11" t="n">
        <v>98.6069</v>
      </c>
      <c r="M578" s="11" t="n">
        <v>98.7351</v>
      </c>
      <c r="N578" s="11" t="n">
        <v>98.4241</v>
      </c>
      <c r="O578" s="11" t="n">
        <v>108.3342</v>
      </c>
      <c r="P578" s="11" t="n">
        <v>93.377</v>
      </c>
      <c r="Q578" s="11" t="n">
        <v>104.3162</v>
      </c>
      <c r="R578" s="11" t="n">
        <v>96.3502</v>
      </c>
      <c r="S578" s="22" t="n">
        <v>979.5</v>
      </c>
      <c r="T578" s="11" t="n">
        <v>41.4</v>
      </c>
      <c r="U578" s="21" t="n">
        <v>102.6564</v>
      </c>
    </row>
    <row r="579" customFormat="false" ht="15" hidden="false" customHeight="true" outlineLevel="0" collapsed="false">
      <c r="A579" s="7" t="n">
        <v>43862</v>
      </c>
      <c r="B579" s="8" t="n">
        <v>12743</v>
      </c>
      <c r="C579" s="8" t="n">
        <v>1653.8</v>
      </c>
      <c r="D579" s="8" t="n">
        <v>104.6</v>
      </c>
      <c r="E579" s="8" t="n">
        <v>419.3</v>
      </c>
      <c r="F579" s="8" t="n">
        <v>852.6</v>
      </c>
      <c r="G579" s="8" t="n">
        <v>1464.7</v>
      </c>
      <c r="H579" s="8" t="n">
        <v>1113.3</v>
      </c>
      <c r="I579" s="8" t="n">
        <v>1041.9</v>
      </c>
      <c r="J579" s="8" t="n">
        <v>1728.8</v>
      </c>
      <c r="K579" s="8" t="n">
        <v>383.7</v>
      </c>
      <c r="L579" s="11" t="n">
        <v>98.8309</v>
      </c>
      <c r="M579" s="11" t="n">
        <v>99.085</v>
      </c>
      <c r="N579" s="11" t="n">
        <v>98.5115</v>
      </c>
      <c r="O579" s="11" t="n">
        <v>108.8027</v>
      </c>
      <c r="P579" s="11" t="n">
        <v>95.0153</v>
      </c>
      <c r="Q579" s="11" t="n">
        <v>104.9524</v>
      </c>
      <c r="R579" s="11" t="n">
        <v>96.2903</v>
      </c>
      <c r="S579" s="22" t="n">
        <v>987.2</v>
      </c>
      <c r="T579" s="11" t="n">
        <v>40.7</v>
      </c>
      <c r="U579" s="21" t="n">
        <v>107.828</v>
      </c>
    </row>
    <row r="580" customFormat="false" ht="15" hidden="false" customHeight="true" outlineLevel="0" collapsed="false">
      <c r="A580" s="7" t="n">
        <v>43891</v>
      </c>
      <c r="B580" s="8" t="n">
        <v>12684</v>
      </c>
      <c r="C580" s="8" t="n">
        <v>1646.9</v>
      </c>
      <c r="D580" s="8" t="n">
        <v>103.5</v>
      </c>
      <c r="E580" s="8" t="n">
        <v>414.7</v>
      </c>
      <c r="F580" s="8" t="n">
        <v>852.6</v>
      </c>
      <c r="G580" s="8" t="n">
        <v>1454.8</v>
      </c>
      <c r="H580" s="8" t="n">
        <v>1107.8</v>
      </c>
      <c r="I580" s="8" t="n">
        <v>1041.8</v>
      </c>
      <c r="J580" s="8" t="n">
        <v>1724.6</v>
      </c>
      <c r="K580" s="8" t="n">
        <v>383.7</v>
      </c>
      <c r="L580" s="11" t="n">
        <v>94.3639</v>
      </c>
      <c r="M580" s="11" t="n">
        <v>91.7963</v>
      </c>
      <c r="N580" s="11" t="n">
        <v>97.1518</v>
      </c>
      <c r="O580" s="11" t="n">
        <v>108.2628</v>
      </c>
      <c r="P580" s="11" t="n">
        <v>75.665</v>
      </c>
      <c r="Q580" s="11" t="n">
        <v>104.0529</v>
      </c>
      <c r="R580" s="11" t="n">
        <v>97.9725</v>
      </c>
      <c r="S580" s="22" t="n">
        <v>980.4</v>
      </c>
      <c r="T580" s="11" t="n">
        <v>40.5</v>
      </c>
      <c r="U580" s="21" t="n">
        <v>75.6491</v>
      </c>
    </row>
    <row r="581" customFormat="false" ht="15" hidden="false" customHeight="true" outlineLevel="0" collapsed="false">
      <c r="A581" s="7" t="n">
        <v>43922</v>
      </c>
      <c r="B581" s="8" t="n">
        <v>11382</v>
      </c>
      <c r="C581" s="8" t="n">
        <v>1553.4</v>
      </c>
      <c r="D581" s="8" t="n">
        <v>71.1</v>
      </c>
      <c r="E581" s="8" t="n">
        <v>341</v>
      </c>
      <c r="F581" s="8" t="n">
        <v>832.3</v>
      </c>
      <c r="G581" s="8" t="n">
        <v>1343.2</v>
      </c>
      <c r="H581" s="8" t="n">
        <v>1020.5</v>
      </c>
      <c r="I581" s="8" t="n">
        <v>1025.5</v>
      </c>
      <c r="J581" s="8" t="n">
        <v>1331.6</v>
      </c>
      <c r="K581" s="8" t="n">
        <v>309.3</v>
      </c>
      <c r="L581" s="11" t="n">
        <v>79.8587</v>
      </c>
      <c r="M581" s="11" t="n">
        <v>72.4491</v>
      </c>
      <c r="N581" s="11" t="n">
        <v>88.0105</v>
      </c>
      <c r="O581" s="11" t="n">
        <v>103.219</v>
      </c>
      <c r="P581" s="11" t="n">
        <v>37.4528</v>
      </c>
      <c r="Q581" s="11" t="n">
        <v>94.6229</v>
      </c>
      <c r="R581" s="11" t="n">
        <v>91.9821</v>
      </c>
      <c r="S581" s="22" t="n">
        <v>628.6</v>
      </c>
      <c r="T581" s="11" t="n">
        <v>33.6</v>
      </c>
      <c r="U581" s="21" t="n">
        <v>20.5804</v>
      </c>
    </row>
    <row r="582" customFormat="false" ht="15" hidden="false" customHeight="true" outlineLevel="0" collapsed="false">
      <c r="A582" s="7" t="n">
        <v>43952</v>
      </c>
      <c r="B582" s="8" t="n">
        <v>11610</v>
      </c>
      <c r="C582" s="8" t="n">
        <v>1578</v>
      </c>
      <c r="D582" s="8" t="n">
        <v>80.3</v>
      </c>
      <c r="E582" s="8" t="n">
        <v>360.6</v>
      </c>
      <c r="F582" s="8" t="n">
        <v>834.9</v>
      </c>
      <c r="G582" s="8" t="n">
        <v>1366.8</v>
      </c>
      <c r="H582" s="8" t="n">
        <v>1035.3</v>
      </c>
      <c r="I582" s="8" t="n">
        <v>1018.2</v>
      </c>
      <c r="J582" s="8" t="n">
        <v>1380</v>
      </c>
      <c r="K582" s="8" t="n">
        <v>333.9</v>
      </c>
      <c r="L582" s="11" t="n">
        <v>83.4204</v>
      </c>
      <c r="M582" s="11" t="n">
        <v>77.8301</v>
      </c>
      <c r="N582" s="11" t="n">
        <v>89.5503</v>
      </c>
      <c r="O582" s="11" t="n">
        <v>101.2518</v>
      </c>
      <c r="P582" s="11" t="n">
        <v>51.4589</v>
      </c>
      <c r="Q582" s="11" t="n">
        <v>97.2721</v>
      </c>
      <c r="R582" s="11" t="n">
        <v>91.8093</v>
      </c>
      <c r="S582" s="22" t="n">
        <v>672.2</v>
      </c>
      <c r="T582" s="11" t="n">
        <v>36.4</v>
      </c>
      <c r="U582" s="21" t="n">
        <v>39.3778</v>
      </c>
    </row>
    <row r="583" customFormat="false" ht="15" hidden="false" customHeight="true" outlineLevel="0" collapsed="false">
      <c r="A583" s="7" t="n">
        <v>43983</v>
      </c>
      <c r="B583" s="8" t="n">
        <v>11950</v>
      </c>
      <c r="C583" s="8" t="n">
        <v>1591.8</v>
      </c>
      <c r="D583" s="8" t="n">
        <v>86.5</v>
      </c>
      <c r="E583" s="8" t="n">
        <v>363.7</v>
      </c>
      <c r="F583" s="8" t="n">
        <v>836.1</v>
      </c>
      <c r="G583" s="8" t="n">
        <v>1371.3</v>
      </c>
      <c r="H583" s="8" t="n">
        <v>1039.2</v>
      </c>
      <c r="I583" s="8" t="n">
        <v>1023.4</v>
      </c>
      <c r="J583" s="8" t="n">
        <v>1564.3</v>
      </c>
      <c r="K583" s="8" t="n">
        <v>349.6</v>
      </c>
      <c r="L583" s="11" t="n">
        <v>89.9764</v>
      </c>
      <c r="M583" s="11" t="n">
        <v>87.7798</v>
      </c>
      <c r="N583" s="11" t="n">
        <v>92.314</v>
      </c>
      <c r="O583" s="11" t="n">
        <v>105.2213</v>
      </c>
      <c r="P583" s="11" t="n">
        <v>78.4204</v>
      </c>
      <c r="Q583" s="11" t="n">
        <v>102.5077</v>
      </c>
      <c r="R583" s="11" t="n">
        <v>92.3713</v>
      </c>
      <c r="S583" s="22" t="n">
        <v>866.4</v>
      </c>
      <c r="T583" s="11" t="n">
        <v>41.1</v>
      </c>
      <c r="U583" s="21" t="n">
        <v>85.2413</v>
      </c>
    </row>
    <row r="584" customFormat="false" ht="15" hidden="false" customHeight="true" outlineLevel="0" collapsed="false">
      <c r="A584" s="7" t="n">
        <v>44013</v>
      </c>
      <c r="B584" s="8" t="n">
        <v>11973</v>
      </c>
      <c r="C584" s="8" t="n">
        <v>1596.8</v>
      </c>
      <c r="D584" s="8" t="n">
        <v>84.7</v>
      </c>
      <c r="E584" s="8" t="n">
        <v>364.4</v>
      </c>
      <c r="F584" s="8" t="n">
        <v>839.2</v>
      </c>
      <c r="G584" s="8" t="n">
        <v>1353.9</v>
      </c>
      <c r="H584" s="8" t="n">
        <v>1031.2</v>
      </c>
      <c r="I584" s="8" t="n">
        <v>1017.7</v>
      </c>
      <c r="J584" s="8" t="n">
        <v>1604.5</v>
      </c>
      <c r="K584" s="8" t="n">
        <v>349.7</v>
      </c>
      <c r="L584" s="11" t="n">
        <v>93.2857</v>
      </c>
      <c r="M584" s="11" t="n">
        <v>93.0104</v>
      </c>
      <c r="N584" s="11" t="n">
        <v>93.4759</v>
      </c>
      <c r="O584" s="11" t="n">
        <v>105.7716</v>
      </c>
      <c r="P584" s="11" t="n">
        <v>92.7046</v>
      </c>
      <c r="Q584" s="11" t="n">
        <v>102.6327</v>
      </c>
      <c r="R584" s="11" t="n">
        <v>93.9842</v>
      </c>
      <c r="S584" s="22" t="n">
        <v>910</v>
      </c>
      <c r="T584" s="11" t="n">
        <v>41.5</v>
      </c>
      <c r="U584" s="21" t="n">
        <v>107.6752</v>
      </c>
    </row>
    <row r="585" customFormat="false" ht="15" hidden="false" customHeight="true" outlineLevel="0" collapsed="false">
      <c r="A585" s="7" t="n">
        <v>44044</v>
      </c>
      <c r="B585" s="8" t="n">
        <v>11999</v>
      </c>
      <c r="C585" s="8" t="n">
        <v>1611.8</v>
      </c>
      <c r="D585" s="8" t="n">
        <v>87.8</v>
      </c>
      <c r="E585" s="8" t="n">
        <v>361.1</v>
      </c>
      <c r="F585" s="8" t="n">
        <v>845.8</v>
      </c>
      <c r="G585" s="8" t="n">
        <v>1360.3</v>
      </c>
      <c r="H585" s="8" t="n">
        <v>1029.6</v>
      </c>
      <c r="I585" s="8" t="n">
        <v>1014.6</v>
      </c>
      <c r="J585" s="8" t="n">
        <v>1592.3</v>
      </c>
      <c r="K585" s="8" t="n">
        <v>355.8</v>
      </c>
      <c r="L585" s="11" t="n">
        <v>94.6243</v>
      </c>
      <c r="M585" s="11" t="n">
        <v>93.905</v>
      </c>
      <c r="N585" s="11" t="n">
        <v>95.3148</v>
      </c>
      <c r="O585" s="11" t="n">
        <v>106.7513</v>
      </c>
      <c r="P585" s="11" t="n">
        <v>92.5252</v>
      </c>
      <c r="Q585" s="11" t="n">
        <v>104.4596</v>
      </c>
      <c r="R585" s="11" t="n">
        <v>95.2989</v>
      </c>
      <c r="S585" s="22" t="n">
        <v>906.1</v>
      </c>
      <c r="T585" s="11" t="n">
        <v>41.6</v>
      </c>
      <c r="U585" s="21" t="n">
        <v>104.7129</v>
      </c>
    </row>
    <row r="586" customFormat="false" ht="15" hidden="false" customHeight="true" outlineLevel="0" collapsed="false">
      <c r="A586" s="7" t="n">
        <v>44075</v>
      </c>
      <c r="B586" s="8" t="n">
        <v>12057</v>
      </c>
      <c r="C586" s="8" t="n">
        <v>1616.3</v>
      </c>
      <c r="D586" s="8" t="n">
        <v>89.3</v>
      </c>
      <c r="E586" s="8" t="n">
        <v>363.1</v>
      </c>
      <c r="F586" s="8" t="n">
        <v>845.6</v>
      </c>
      <c r="G586" s="8" t="n">
        <v>1361.3</v>
      </c>
      <c r="H586" s="8" t="n">
        <v>1038.8</v>
      </c>
      <c r="I586" s="8" t="n">
        <v>1013.8</v>
      </c>
      <c r="J586" s="8" t="n">
        <v>1604.5</v>
      </c>
      <c r="K586" s="8" t="n">
        <v>360.5</v>
      </c>
      <c r="L586" s="11" t="n">
        <v>94.5995</v>
      </c>
      <c r="M586" s="11" t="n">
        <v>93.9252</v>
      </c>
      <c r="N586" s="11" t="n">
        <v>95.2481</v>
      </c>
      <c r="O586" s="11" t="n">
        <v>104.1682</v>
      </c>
      <c r="P586" s="11" t="n">
        <v>91.5611</v>
      </c>
      <c r="Q586" s="11" t="n">
        <v>103.9146</v>
      </c>
      <c r="R586" s="11" t="n">
        <v>95.5095</v>
      </c>
      <c r="S586" s="22" t="n">
        <v>918.2</v>
      </c>
      <c r="T586" s="11" t="n">
        <v>41.7</v>
      </c>
      <c r="U586" s="21" t="n">
        <v>102.0821</v>
      </c>
    </row>
    <row r="587" customFormat="false" ht="15" hidden="false" customHeight="true" outlineLevel="0" collapsed="false">
      <c r="A587" s="7" t="n">
        <v>44105</v>
      </c>
      <c r="B587" s="8" t="n">
        <v>12086</v>
      </c>
      <c r="C587" s="8" t="n">
        <v>1621.4</v>
      </c>
      <c r="D587" s="8" t="n">
        <v>90.4</v>
      </c>
      <c r="E587" s="8" t="n">
        <v>364</v>
      </c>
      <c r="F587" s="8" t="n">
        <v>848.7</v>
      </c>
      <c r="G587" s="8" t="n">
        <v>1363.3</v>
      </c>
      <c r="H587" s="8" t="n">
        <v>1041.3</v>
      </c>
      <c r="I587" s="8" t="n">
        <v>1013.2</v>
      </c>
      <c r="J587" s="8" t="n">
        <v>1599</v>
      </c>
      <c r="K587" s="8" t="n">
        <v>363.7</v>
      </c>
      <c r="L587" s="11" t="n">
        <v>95.5707</v>
      </c>
      <c r="M587" s="11" t="n">
        <v>94.7215</v>
      </c>
      <c r="N587" s="11" t="n">
        <v>96.4189</v>
      </c>
      <c r="O587" s="11" t="n">
        <v>104.7878</v>
      </c>
      <c r="P587" s="11" t="n">
        <v>91.6345</v>
      </c>
      <c r="Q587" s="11" t="n">
        <v>104.0927</v>
      </c>
      <c r="R587" s="11" t="n">
        <v>97.0645</v>
      </c>
      <c r="S587" s="22" t="n">
        <v>918.3</v>
      </c>
      <c r="T587" s="11" t="n">
        <v>41.1</v>
      </c>
      <c r="U587" s="21" t="n">
        <v>101.1274</v>
      </c>
    </row>
    <row r="588" customFormat="false" ht="15" hidden="false" customHeight="true" outlineLevel="0" collapsed="false">
      <c r="A588" s="7" t="n">
        <v>44136</v>
      </c>
      <c r="B588" s="8" t="n">
        <v>12118</v>
      </c>
      <c r="C588" s="8" t="n">
        <v>1624.7</v>
      </c>
      <c r="D588" s="8" t="n">
        <v>87.4</v>
      </c>
      <c r="E588" s="8" t="n">
        <v>364.3</v>
      </c>
      <c r="F588" s="8" t="n">
        <v>849.5</v>
      </c>
      <c r="G588" s="8" t="n">
        <v>1362.4</v>
      </c>
      <c r="H588" s="8" t="n">
        <v>1041.2</v>
      </c>
      <c r="I588" s="8" t="n">
        <v>1011.3</v>
      </c>
      <c r="J588" s="8" t="n">
        <v>1616</v>
      </c>
      <c r="K588" s="8" t="n">
        <v>366.1</v>
      </c>
      <c r="L588" s="11" t="n">
        <v>96.0944</v>
      </c>
      <c r="M588" s="11" t="n">
        <v>95.3641</v>
      </c>
      <c r="N588" s="11" t="n">
        <v>96.8214</v>
      </c>
      <c r="O588" s="11" t="n">
        <v>105.8288</v>
      </c>
      <c r="P588" s="11" t="n">
        <v>92.2434</v>
      </c>
      <c r="Q588" s="11" t="n">
        <v>104.5408</v>
      </c>
      <c r="R588" s="11" t="n">
        <v>97.4373</v>
      </c>
      <c r="S588" s="22" t="n">
        <v>938</v>
      </c>
      <c r="T588" s="11" t="n">
        <v>40.7</v>
      </c>
      <c r="U588" s="21" t="n">
        <v>101.478</v>
      </c>
    </row>
    <row r="589" customFormat="false" ht="15" hidden="false" customHeight="true" outlineLevel="0" collapsed="false">
      <c r="A589" s="7" t="n">
        <v>44166</v>
      </c>
      <c r="B589" s="8" t="n">
        <v>12153</v>
      </c>
      <c r="C589" s="8" t="n">
        <v>1632</v>
      </c>
      <c r="D589" s="8" t="n">
        <v>91.9</v>
      </c>
      <c r="E589" s="8" t="n">
        <v>366.8</v>
      </c>
      <c r="F589" s="8" t="n">
        <v>853.4</v>
      </c>
      <c r="G589" s="8" t="n">
        <v>1365.8</v>
      </c>
      <c r="H589" s="8" t="n">
        <v>1041.8</v>
      </c>
      <c r="I589" s="8" t="n">
        <v>1010.1</v>
      </c>
      <c r="J589" s="8" t="n">
        <v>1618.1</v>
      </c>
      <c r="K589" s="8" t="n">
        <v>367.9</v>
      </c>
      <c r="L589" s="11" t="n">
        <v>96.8555</v>
      </c>
      <c r="M589" s="11" t="n">
        <v>96.1928</v>
      </c>
      <c r="N589" s="11" t="n">
        <v>97.5177</v>
      </c>
      <c r="O589" s="11" t="n">
        <v>105.9765</v>
      </c>
      <c r="P589" s="11" t="n">
        <v>93.2711</v>
      </c>
      <c r="Q589" s="11" t="n">
        <v>104.4891</v>
      </c>
      <c r="R589" s="11" t="n">
        <v>97.6797</v>
      </c>
      <c r="S589" s="22" t="n">
        <v>943.2</v>
      </c>
      <c r="T589" s="11" t="n">
        <v>40.9</v>
      </c>
      <c r="U589" s="21" t="n">
        <v>103.2304</v>
      </c>
    </row>
    <row r="590" customFormat="false" ht="15" hidden="false" customHeight="true" outlineLevel="0" collapsed="false">
      <c r="A590" s="7" t="n">
        <v>44197</v>
      </c>
      <c r="B590" s="8" t="n">
        <v>12142</v>
      </c>
      <c r="C590" s="8" t="n">
        <v>1631.6</v>
      </c>
      <c r="D590" s="8" t="n">
        <v>90.2</v>
      </c>
      <c r="E590" s="8" t="n">
        <v>365</v>
      </c>
      <c r="F590" s="8" t="n">
        <v>858.2</v>
      </c>
      <c r="G590" s="8" t="n">
        <v>1357.2</v>
      </c>
      <c r="H590" s="8" t="n">
        <v>1039.3</v>
      </c>
      <c r="I590" s="8" t="n">
        <v>1008.7</v>
      </c>
      <c r="J590" s="8" t="n">
        <v>1626.3</v>
      </c>
      <c r="K590" s="8" t="n">
        <v>368.9</v>
      </c>
      <c r="L590" s="11" t="n">
        <v>97.7998</v>
      </c>
      <c r="M590" s="11" t="n">
        <v>97.2194</v>
      </c>
      <c r="N590" s="11" t="n">
        <v>98.3819</v>
      </c>
      <c r="O590" s="11" t="n">
        <v>105.9439</v>
      </c>
      <c r="P590" s="11" t="n">
        <v>94.2278</v>
      </c>
      <c r="Q590" s="11" t="n">
        <v>104.4545</v>
      </c>
      <c r="R590" s="11" t="n">
        <v>98.0178</v>
      </c>
      <c r="S590" s="22" t="n">
        <v>950.3</v>
      </c>
      <c r="T590" s="11" t="n">
        <v>40.9</v>
      </c>
      <c r="U590" s="21" t="n">
        <v>102.3046</v>
      </c>
    </row>
    <row r="591" customFormat="false" ht="15" hidden="false" customHeight="true" outlineLevel="0" collapsed="false">
      <c r="A591" s="7" t="n">
        <v>44228</v>
      </c>
      <c r="B591" s="8" t="n">
        <v>12172</v>
      </c>
      <c r="C591" s="8" t="n">
        <v>1629.7</v>
      </c>
      <c r="D591" s="8" t="n">
        <v>91.2</v>
      </c>
      <c r="E591" s="8" t="n">
        <v>362.9</v>
      </c>
      <c r="F591" s="8" t="n">
        <v>862.3</v>
      </c>
      <c r="G591" s="8" t="n">
        <v>1360.7</v>
      </c>
      <c r="H591" s="8" t="n">
        <v>1041.3</v>
      </c>
      <c r="I591" s="8" t="n">
        <v>1011.3</v>
      </c>
      <c r="J591" s="8" t="n">
        <v>1639.9</v>
      </c>
      <c r="K591" s="8" t="n">
        <v>369</v>
      </c>
      <c r="L591" s="11" t="n">
        <v>93.7406</v>
      </c>
      <c r="M591" s="11" t="n">
        <v>93.8219</v>
      </c>
      <c r="N591" s="11" t="n">
        <v>93.6248</v>
      </c>
      <c r="O591" s="11" t="n">
        <v>104.534</v>
      </c>
      <c r="P591" s="11" t="n">
        <v>88.3626</v>
      </c>
      <c r="Q591" s="11" t="n">
        <v>101.9887</v>
      </c>
      <c r="R591" s="11" t="n">
        <v>90.9605</v>
      </c>
      <c r="S591" s="22" t="n">
        <v>953.9</v>
      </c>
      <c r="T591" s="11" t="n">
        <v>41.6</v>
      </c>
      <c r="U591" s="21" t="n">
        <v>92.7865</v>
      </c>
    </row>
    <row r="592" customFormat="false" ht="15" hidden="false" customHeight="true" outlineLevel="0" collapsed="false">
      <c r="A592" s="7" t="n">
        <v>44256</v>
      </c>
      <c r="B592" s="8" t="n">
        <v>12229</v>
      </c>
      <c r="C592" s="8" t="n">
        <v>1635.5</v>
      </c>
      <c r="D592" s="8" t="n">
        <v>90.8</v>
      </c>
      <c r="E592" s="8" t="n">
        <v>364.9</v>
      </c>
      <c r="F592" s="8" t="n">
        <v>864.8</v>
      </c>
      <c r="G592" s="8" t="n">
        <v>1372.6</v>
      </c>
      <c r="H592" s="8" t="n">
        <v>1043.4</v>
      </c>
      <c r="I592" s="8" t="n">
        <v>1013</v>
      </c>
      <c r="J592" s="8" t="n">
        <v>1648.3</v>
      </c>
      <c r="K592" s="8" t="n">
        <v>368.3</v>
      </c>
      <c r="L592" s="11" t="n">
        <v>96.6782</v>
      </c>
      <c r="M592" s="11" t="n">
        <v>96.1015</v>
      </c>
      <c r="N592" s="11" t="n">
        <v>97.2677</v>
      </c>
      <c r="O592" s="11" t="n">
        <v>106.9782</v>
      </c>
      <c r="P592" s="11" t="n">
        <v>89.0337</v>
      </c>
      <c r="Q592" s="11" t="n">
        <v>104.1247</v>
      </c>
      <c r="R592" s="11" t="n">
        <v>96.1381</v>
      </c>
      <c r="S592" s="22" t="n">
        <v>964</v>
      </c>
      <c r="T592" s="11" t="n">
        <v>41.7</v>
      </c>
      <c r="U592" s="21" t="n">
        <v>94.0784</v>
      </c>
    </row>
    <row r="593" customFormat="false" ht="15" hidden="false" customHeight="true" outlineLevel="0" collapsed="false">
      <c r="A593" s="7" t="n">
        <v>44287</v>
      </c>
      <c r="B593" s="8" t="n">
        <v>12193</v>
      </c>
      <c r="C593" s="8" t="n">
        <v>1630.5</v>
      </c>
      <c r="D593" s="8" t="n">
        <v>91.3</v>
      </c>
      <c r="E593" s="8" t="n">
        <v>364.8</v>
      </c>
      <c r="F593" s="8" t="n">
        <v>869.7</v>
      </c>
      <c r="G593" s="8" t="n">
        <v>1372.7</v>
      </c>
      <c r="H593" s="8" t="n">
        <v>1046.6</v>
      </c>
      <c r="I593" s="8" t="n">
        <v>1013.8</v>
      </c>
      <c r="J593" s="8" t="n">
        <v>1598</v>
      </c>
      <c r="K593" s="8" t="n">
        <v>368.6</v>
      </c>
      <c r="L593" s="11" t="n">
        <v>96.8939</v>
      </c>
      <c r="M593" s="11" t="n">
        <v>95.127</v>
      </c>
      <c r="N593" s="11" t="n">
        <v>98.746</v>
      </c>
      <c r="O593" s="11" t="n">
        <v>108.4064</v>
      </c>
      <c r="P593" s="11" t="n">
        <v>84.2772</v>
      </c>
      <c r="Q593" s="11" t="n">
        <v>103.2652</v>
      </c>
      <c r="R593" s="11" t="n">
        <v>100.2658</v>
      </c>
      <c r="S593" s="22" t="n">
        <v>911</v>
      </c>
      <c r="T593" s="11" t="n">
        <v>42.1</v>
      </c>
      <c r="U593" s="21" t="n">
        <v>87.6949</v>
      </c>
    </row>
    <row r="594" customFormat="false" ht="15" hidden="false" customHeight="true" outlineLevel="0" collapsed="false">
      <c r="A594" s="7" t="n">
        <v>44317</v>
      </c>
      <c r="B594" s="8" t="n">
        <v>12216</v>
      </c>
      <c r="C594" s="8" t="n">
        <v>1627.7</v>
      </c>
      <c r="D594" s="8" t="n">
        <v>91.3</v>
      </c>
      <c r="E594" s="8" t="n">
        <v>367.1</v>
      </c>
      <c r="F594" s="8" t="n">
        <v>867.5</v>
      </c>
      <c r="G594" s="8" t="n">
        <v>1374.8</v>
      </c>
      <c r="H594" s="8" t="n">
        <v>1051.5</v>
      </c>
      <c r="I594" s="8" t="n">
        <v>1015.2</v>
      </c>
      <c r="J594" s="8" t="n">
        <v>1613.6</v>
      </c>
      <c r="K594" s="8" t="n">
        <v>367.1</v>
      </c>
      <c r="L594" s="11" t="n">
        <v>97.9551</v>
      </c>
      <c r="M594" s="11" t="n">
        <v>96.1336</v>
      </c>
      <c r="N594" s="11" t="n">
        <v>99.869</v>
      </c>
      <c r="O594" s="11" t="n">
        <v>111.3612</v>
      </c>
      <c r="P594" s="11" t="n">
        <v>85.2611</v>
      </c>
      <c r="Q594" s="11" t="n">
        <v>102.5603</v>
      </c>
      <c r="R594" s="11" t="n">
        <v>102.7462</v>
      </c>
      <c r="S594" s="22" t="n">
        <v>933.2</v>
      </c>
      <c r="T594" s="11" t="n">
        <v>42.1</v>
      </c>
      <c r="U594" s="21" t="n">
        <v>90.4312</v>
      </c>
    </row>
    <row r="595" customFormat="false" ht="15" hidden="false" customHeight="true" outlineLevel="0" collapsed="false">
      <c r="A595" s="7" t="n">
        <v>44348</v>
      </c>
      <c r="B595" s="8" t="n">
        <v>12247</v>
      </c>
      <c r="C595" s="8" t="n">
        <v>1627.8</v>
      </c>
      <c r="D595" s="8" t="n">
        <v>91.3</v>
      </c>
      <c r="E595" s="8" t="n">
        <v>366.2</v>
      </c>
      <c r="F595" s="8" t="n">
        <v>869.8</v>
      </c>
      <c r="G595" s="8" t="n">
        <v>1378.8</v>
      </c>
      <c r="H595" s="8" t="n">
        <v>1053.3</v>
      </c>
      <c r="I595" s="8" t="n">
        <v>1013.6</v>
      </c>
      <c r="J595" s="8" t="n">
        <v>1619.3</v>
      </c>
      <c r="K595" s="8" t="n">
        <v>374.5</v>
      </c>
      <c r="L595" s="11" t="n">
        <v>97.9706</v>
      </c>
      <c r="M595" s="11" t="n">
        <v>95.9943</v>
      </c>
      <c r="N595" s="11" t="n">
        <v>100.0488</v>
      </c>
      <c r="O595" s="11" t="n">
        <v>110.9388</v>
      </c>
      <c r="P595" s="11" t="n">
        <v>84.4726</v>
      </c>
      <c r="Q595" s="11" t="n">
        <v>102.6288</v>
      </c>
      <c r="R595" s="11" t="n">
        <v>103.2182</v>
      </c>
      <c r="S595" s="22" t="n">
        <v>935</v>
      </c>
      <c r="T595" s="11" t="n">
        <v>42.2</v>
      </c>
      <c r="U595" s="21" t="n">
        <v>88.6696</v>
      </c>
    </row>
    <row r="596" customFormat="false" ht="15" hidden="false" customHeight="true" outlineLevel="0" collapsed="false">
      <c r="A596" s="7" t="n">
        <v>44378</v>
      </c>
      <c r="B596" s="8" t="n">
        <v>12305</v>
      </c>
      <c r="C596" s="8" t="n">
        <v>1633.7</v>
      </c>
      <c r="D596" s="8" t="n">
        <v>91.4</v>
      </c>
      <c r="E596" s="8" t="n">
        <v>367.1</v>
      </c>
      <c r="F596" s="8" t="n">
        <v>871.3</v>
      </c>
      <c r="G596" s="8" t="n">
        <v>1382.1</v>
      </c>
      <c r="H596" s="8" t="n">
        <v>1055.1</v>
      </c>
      <c r="I596" s="8" t="n">
        <v>1016.2</v>
      </c>
      <c r="J596" s="8" t="n">
        <v>1639.8</v>
      </c>
      <c r="K596" s="8" t="n">
        <v>373.9</v>
      </c>
      <c r="L596" s="11" t="n">
        <v>98.8487</v>
      </c>
      <c r="M596" s="11" t="n">
        <v>97.52</v>
      </c>
      <c r="N596" s="11" t="n">
        <v>100.2577</v>
      </c>
      <c r="O596" s="11" t="n">
        <v>111.1228</v>
      </c>
      <c r="P596" s="11" t="n">
        <v>87.5587</v>
      </c>
      <c r="Q596" s="11" t="n">
        <v>102.1725</v>
      </c>
      <c r="R596" s="11" t="n">
        <v>102.7758</v>
      </c>
      <c r="S596" s="22" t="n">
        <v>953.3</v>
      </c>
      <c r="T596" s="11" t="n">
        <v>42.1</v>
      </c>
      <c r="U596" s="21" t="n">
        <v>92.4829</v>
      </c>
    </row>
    <row r="597" customFormat="false" ht="15" hidden="false" customHeight="true" outlineLevel="0" collapsed="false">
      <c r="A597" s="7" t="n">
        <v>44409</v>
      </c>
      <c r="B597" s="8" t="n">
        <v>12353</v>
      </c>
      <c r="C597" s="8" t="n">
        <v>1633.8</v>
      </c>
      <c r="D597" s="8" t="n">
        <v>91.1</v>
      </c>
      <c r="E597" s="8" t="n">
        <v>367.9</v>
      </c>
      <c r="F597" s="8" t="n">
        <v>872.1</v>
      </c>
      <c r="G597" s="8" t="n">
        <v>1385.8</v>
      </c>
      <c r="H597" s="8" t="n">
        <v>1063</v>
      </c>
      <c r="I597" s="8" t="n">
        <v>1017.1</v>
      </c>
      <c r="J597" s="8" t="n">
        <v>1656.9</v>
      </c>
      <c r="K597" s="8" t="n">
        <v>373.7</v>
      </c>
      <c r="L597" s="11" t="n">
        <v>98.2683</v>
      </c>
      <c r="M597" s="11" t="n">
        <v>97.1147</v>
      </c>
      <c r="N597" s="11" t="n">
        <v>99.4964</v>
      </c>
      <c r="O597" s="11" t="n">
        <v>112.1089</v>
      </c>
      <c r="P597" s="11" t="n">
        <v>86.1599</v>
      </c>
      <c r="Q597" s="11" t="n">
        <v>102.6389</v>
      </c>
      <c r="R597" s="11" t="n">
        <v>101.3666</v>
      </c>
      <c r="S597" s="22" t="n">
        <v>969.3</v>
      </c>
      <c r="T597" s="11" t="n">
        <v>41.6</v>
      </c>
      <c r="U597" s="21" t="n">
        <v>91.6833</v>
      </c>
    </row>
    <row r="598" customFormat="false" ht="15" hidden="false" customHeight="true" outlineLevel="0" collapsed="false">
      <c r="A598" s="7" t="n">
        <v>44440</v>
      </c>
      <c r="B598" s="8" t="n">
        <v>12393</v>
      </c>
      <c r="C598" s="8" t="n">
        <v>1639.2</v>
      </c>
      <c r="D598" s="8" t="n">
        <v>91.7</v>
      </c>
      <c r="E598" s="8" t="n">
        <v>374.1</v>
      </c>
      <c r="F598" s="8" t="n">
        <v>872.6</v>
      </c>
      <c r="G598" s="8" t="n">
        <v>1391.6</v>
      </c>
      <c r="H598" s="8" t="n">
        <v>1069.8</v>
      </c>
      <c r="I598" s="8" t="n">
        <v>1023</v>
      </c>
      <c r="J598" s="8" t="n">
        <v>1656.3</v>
      </c>
      <c r="K598" s="8" t="n">
        <v>378.9</v>
      </c>
      <c r="L598" s="11" t="n">
        <v>97.0654</v>
      </c>
      <c r="M598" s="11" t="n">
        <v>95.9524</v>
      </c>
      <c r="N598" s="11" t="n">
        <v>98.2499</v>
      </c>
      <c r="O598" s="11" t="n">
        <v>111.1303</v>
      </c>
      <c r="P598" s="11" t="n">
        <v>82.2666</v>
      </c>
      <c r="Q598" s="11" t="n">
        <v>102.0281</v>
      </c>
      <c r="R598" s="11" t="n">
        <v>99.0987</v>
      </c>
      <c r="S598" s="22" t="n">
        <v>967.6</v>
      </c>
      <c r="T598" s="11" t="n">
        <v>42</v>
      </c>
      <c r="U598" s="21" t="n">
        <v>85.4193</v>
      </c>
    </row>
    <row r="599" customFormat="false" ht="15" hidden="false" customHeight="true" outlineLevel="0" collapsed="false">
      <c r="A599" s="7" t="n">
        <v>44470</v>
      </c>
      <c r="B599" s="8" t="n">
        <v>12453</v>
      </c>
      <c r="C599" s="8" t="n">
        <v>1648</v>
      </c>
      <c r="D599" s="8" t="n">
        <v>91.5</v>
      </c>
      <c r="E599" s="8" t="n">
        <v>374</v>
      </c>
      <c r="F599" s="8" t="n">
        <v>877.1</v>
      </c>
      <c r="G599" s="8" t="n">
        <v>1395.9</v>
      </c>
      <c r="H599" s="8" t="n">
        <v>1072</v>
      </c>
      <c r="I599" s="8" t="n">
        <v>1025.3</v>
      </c>
      <c r="J599" s="8" t="n">
        <v>1683.5</v>
      </c>
      <c r="K599" s="8" t="n">
        <v>379.1</v>
      </c>
      <c r="L599" s="11" t="n">
        <v>98.4333</v>
      </c>
      <c r="M599" s="11" t="n">
        <v>97.6726</v>
      </c>
      <c r="N599" s="11" t="n">
        <v>99.2535</v>
      </c>
      <c r="O599" s="11" t="n">
        <v>112.2081</v>
      </c>
      <c r="P599" s="11" t="n">
        <v>88.0916</v>
      </c>
      <c r="Q599" s="11" t="n">
        <v>102.6725</v>
      </c>
      <c r="R599" s="11" t="n">
        <v>100.8789</v>
      </c>
      <c r="S599" s="22" t="n">
        <v>997.6</v>
      </c>
      <c r="T599" s="11" t="n">
        <v>42.1</v>
      </c>
      <c r="U599" s="21" t="n">
        <v>96.1387</v>
      </c>
    </row>
    <row r="600" customFormat="false" ht="15" hidden="false" customHeight="true" outlineLevel="0" collapsed="false">
      <c r="A600" s="7" t="n">
        <v>44501</v>
      </c>
      <c r="B600" s="8" t="n">
        <v>12498</v>
      </c>
      <c r="C600" s="8" t="n">
        <v>1655.3</v>
      </c>
      <c r="D600" s="8" t="n">
        <v>91.7</v>
      </c>
      <c r="E600" s="8" t="n">
        <v>376.3</v>
      </c>
      <c r="F600" s="8" t="n">
        <v>880</v>
      </c>
      <c r="G600" s="8" t="n">
        <v>1406.4</v>
      </c>
      <c r="H600" s="8" t="n">
        <v>1063.9</v>
      </c>
      <c r="I600" s="8" t="n">
        <v>1023.4</v>
      </c>
      <c r="J600" s="8" t="n">
        <v>1679.7</v>
      </c>
      <c r="K600" s="8" t="n">
        <v>380.4</v>
      </c>
      <c r="L600" s="11" t="n">
        <v>99.0146</v>
      </c>
      <c r="M600" s="11" t="n">
        <v>98.682</v>
      </c>
      <c r="N600" s="11" t="n">
        <v>99.3922</v>
      </c>
      <c r="O600" s="11" t="n">
        <v>113.3251</v>
      </c>
      <c r="P600" s="11" t="n">
        <v>90.4765</v>
      </c>
      <c r="Q600" s="11" t="n">
        <v>103.7503</v>
      </c>
      <c r="R600" s="11" t="n">
        <v>100.764</v>
      </c>
      <c r="S600" s="22" t="n">
        <v>991.1</v>
      </c>
      <c r="T600" s="11" t="n">
        <v>42.6</v>
      </c>
      <c r="U600" s="21" t="n">
        <v>100.0637</v>
      </c>
    </row>
    <row r="601" customFormat="false" ht="15" hidden="false" customHeight="true" outlineLevel="0" collapsed="false">
      <c r="A601" s="7" t="n">
        <v>44531</v>
      </c>
      <c r="B601" s="8" t="n">
        <v>12537</v>
      </c>
      <c r="C601" s="8" t="n">
        <v>1660.6</v>
      </c>
      <c r="D601" s="8" t="n">
        <v>91.4</v>
      </c>
      <c r="E601" s="8" t="n">
        <v>377</v>
      </c>
      <c r="F601" s="8" t="n">
        <v>885.2</v>
      </c>
      <c r="G601" s="8" t="n">
        <v>1405.4</v>
      </c>
      <c r="H601" s="8" t="n">
        <v>1075.3</v>
      </c>
      <c r="I601" s="8" t="n">
        <v>1026.2</v>
      </c>
      <c r="J601" s="8" t="n">
        <v>1682.1</v>
      </c>
      <c r="K601" s="8" t="n">
        <v>382.1</v>
      </c>
      <c r="L601" s="11" t="n">
        <v>98.897</v>
      </c>
      <c r="M601" s="11" t="n">
        <v>98.9047</v>
      </c>
      <c r="N601" s="11" t="n">
        <v>98.9217</v>
      </c>
      <c r="O601" s="11" t="n">
        <v>114.957</v>
      </c>
      <c r="P601" s="11" t="n">
        <v>89.9824</v>
      </c>
      <c r="Q601" s="11" t="n">
        <v>104.0272</v>
      </c>
      <c r="R601" s="11" t="n">
        <v>100.8958</v>
      </c>
      <c r="S601" s="22" t="n">
        <v>991.4</v>
      </c>
      <c r="T601" s="11" t="n">
        <v>43</v>
      </c>
      <c r="U601" s="21" t="n">
        <v>99.9036</v>
      </c>
    </row>
    <row r="602" customFormat="false" ht="15" hidden="false" customHeight="true" outlineLevel="0" collapsed="false">
      <c r="A602" s="7" t="n">
        <v>44562</v>
      </c>
      <c r="B602" s="8" t="n">
        <v>12564</v>
      </c>
      <c r="C602" s="8" t="n">
        <v>1664.4</v>
      </c>
      <c r="D602" s="8" t="n">
        <v>91.4</v>
      </c>
      <c r="E602" s="8" t="n">
        <v>376.3</v>
      </c>
      <c r="F602" s="8" t="n">
        <v>889</v>
      </c>
      <c r="G602" s="8" t="n">
        <v>1407.1</v>
      </c>
      <c r="H602" s="8" t="n">
        <v>1080.4</v>
      </c>
      <c r="I602" s="8" t="n">
        <v>1028.6</v>
      </c>
      <c r="J602" s="8" t="n">
        <v>1690</v>
      </c>
      <c r="K602" s="8" t="n">
        <v>381.2</v>
      </c>
      <c r="L602" s="11" t="n">
        <v>97.9535</v>
      </c>
      <c r="M602" s="11" t="n">
        <v>98.0728</v>
      </c>
      <c r="N602" s="11" t="n">
        <v>97.8592</v>
      </c>
      <c r="O602" s="11" t="n">
        <v>113.6976</v>
      </c>
      <c r="P602" s="11" t="n">
        <v>89.6525</v>
      </c>
      <c r="Q602" s="11" t="n">
        <v>103.7313</v>
      </c>
      <c r="R602" s="11" t="n">
        <v>99.0378</v>
      </c>
      <c r="S602" s="22" t="n">
        <v>994.7</v>
      </c>
      <c r="T602" s="11" t="n">
        <v>43</v>
      </c>
      <c r="U602" s="21" t="n">
        <v>99.5854</v>
      </c>
    </row>
    <row r="603" customFormat="false" ht="15" hidden="false" customHeight="true" outlineLevel="0" collapsed="false">
      <c r="A603" s="7" t="n">
        <v>44593</v>
      </c>
      <c r="B603" s="8" t="n">
        <v>12601</v>
      </c>
      <c r="C603" s="8" t="n">
        <v>1673.6</v>
      </c>
      <c r="D603" s="8" t="n">
        <v>93.7</v>
      </c>
      <c r="E603" s="8" t="n">
        <v>376.5</v>
      </c>
      <c r="F603" s="8" t="n">
        <v>890.8</v>
      </c>
      <c r="G603" s="8" t="n">
        <v>1413.8</v>
      </c>
      <c r="H603" s="8" t="n">
        <v>1089.5</v>
      </c>
      <c r="I603" s="8" t="n">
        <v>1030.9</v>
      </c>
      <c r="J603" s="8" t="n">
        <v>1667.1</v>
      </c>
      <c r="K603" s="8" t="n">
        <v>383.5</v>
      </c>
      <c r="L603" s="11" t="n">
        <v>98.5223</v>
      </c>
      <c r="M603" s="11" t="n">
        <v>98.7534</v>
      </c>
      <c r="N603" s="11" t="n">
        <v>98.309</v>
      </c>
      <c r="O603" s="11" t="n">
        <v>115.48</v>
      </c>
      <c r="P603" s="11" t="n">
        <v>88.4283</v>
      </c>
      <c r="Q603" s="11" t="n">
        <v>105.0118</v>
      </c>
      <c r="R603" s="11" t="n">
        <v>98.6321</v>
      </c>
      <c r="S603" s="22" t="n">
        <v>971.7</v>
      </c>
      <c r="T603" s="11" t="n">
        <v>43.5</v>
      </c>
      <c r="U603" s="21" t="n">
        <v>96.4871</v>
      </c>
    </row>
    <row r="604" customFormat="false" ht="15" hidden="false" customHeight="true" outlineLevel="0" collapsed="false">
      <c r="A604" s="7" t="n">
        <v>44621</v>
      </c>
      <c r="B604" s="8" t="n">
        <v>12674</v>
      </c>
      <c r="C604" s="8" t="n">
        <v>1678.4</v>
      </c>
      <c r="D604" s="8" t="n">
        <v>93.8</v>
      </c>
      <c r="E604" s="8" t="n">
        <v>376.1</v>
      </c>
      <c r="F604" s="8" t="n">
        <v>894.8</v>
      </c>
      <c r="G604" s="8" t="n">
        <v>1422.5</v>
      </c>
      <c r="H604" s="8" t="n">
        <v>1096.1</v>
      </c>
      <c r="I604" s="8" t="n">
        <v>1031.7</v>
      </c>
      <c r="J604" s="8" t="n">
        <v>1698.5</v>
      </c>
      <c r="K604" s="8" t="n">
        <v>383.6</v>
      </c>
      <c r="L604" s="11" t="n">
        <v>98.9704</v>
      </c>
      <c r="M604" s="11" t="n">
        <v>99.6522</v>
      </c>
      <c r="N604" s="11" t="n">
        <v>98.2927</v>
      </c>
      <c r="O604" s="11" t="n">
        <v>115.7721</v>
      </c>
      <c r="P604" s="11" t="n">
        <v>92.4011</v>
      </c>
      <c r="Q604" s="11" t="n">
        <v>105.0118</v>
      </c>
      <c r="R604" s="11" t="n">
        <v>98.5817</v>
      </c>
      <c r="S604" s="22" t="n">
        <v>996.2</v>
      </c>
      <c r="T604" s="11" t="n">
        <v>44.1</v>
      </c>
      <c r="U604" s="21" t="n">
        <v>103.5475</v>
      </c>
    </row>
    <row r="605" customFormat="false" ht="15" hidden="false" customHeight="true" outlineLevel="0" collapsed="false">
      <c r="A605" s="7" t="n">
        <v>44652</v>
      </c>
      <c r="B605" s="8" t="n">
        <v>12726</v>
      </c>
      <c r="C605" s="8" t="n">
        <v>1685</v>
      </c>
      <c r="D605" s="8" t="n">
        <v>92.7</v>
      </c>
      <c r="E605" s="8" t="n">
        <v>381.1</v>
      </c>
      <c r="F605" s="8" t="n">
        <v>895.8</v>
      </c>
      <c r="G605" s="8" t="n">
        <v>1423.5</v>
      </c>
      <c r="H605" s="8" t="n">
        <v>1102.3</v>
      </c>
      <c r="I605" s="8" t="n">
        <v>1035.8</v>
      </c>
      <c r="J605" s="8" t="n">
        <v>1712.8</v>
      </c>
      <c r="K605" s="8" t="n">
        <v>382</v>
      </c>
      <c r="L605" s="11" t="n">
        <v>98.9204</v>
      </c>
      <c r="M605" s="11" t="n">
        <v>100.2516</v>
      </c>
      <c r="N605" s="11" t="n">
        <v>97.5766</v>
      </c>
      <c r="O605" s="11" t="n">
        <v>116.1695</v>
      </c>
      <c r="P605" s="11" t="n">
        <v>94.214</v>
      </c>
      <c r="Q605" s="11" t="n">
        <v>104.9546</v>
      </c>
      <c r="R605" s="11" t="n">
        <v>97.4681</v>
      </c>
      <c r="S605" s="22" t="n">
        <v>1005.4</v>
      </c>
      <c r="T605" s="11" t="n">
        <v>45</v>
      </c>
      <c r="U605" s="21" t="n">
        <v>104.9525</v>
      </c>
    </row>
    <row r="606" customFormat="false" ht="15" hidden="false" customHeight="true" outlineLevel="0" collapsed="false">
      <c r="A606" s="7" t="n">
        <v>44682</v>
      </c>
      <c r="B606" s="8" t="n">
        <v>12735</v>
      </c>
      <c r="C606" s="8" t="n">
        <v>1693.9</v>
      </c>
      <c r="D606" s="8" t="n">
        <v>93.1</v>
      </c>
      <c r="E606" s="8" t="n">
        <v>380.5</v>
      </c>
      <c r="F606" s="8" t="n">
        <v>898.1</v>
      </c>
      <c r="G606" s="8" t="n">
        <v>1430</v>
      </c>
      <c r="H606" s="8" t="n">
        <v>1101.2</v>
      </c>
      <c r="I606" s="8" t="n">
        <v>1041.4</v>
      </c>
      <c r="J606" s="8" t="n">
        <v>1699.6</v>
      </c>
      <c r="K606" s="8" t="n">
        <v>381.6</v>
      </c>
      <c r="L606" s="11" t="n">
        <v>98.4799</v>
      </c>
      <c r="M606" s="11" t="n">
        <v>99.7356</v>
      </c>
      <c r="N606" s="11" t="n">
        <v>97.2076</v>
      </c>
      <c r="O606" s="11" t="n">
        <v>116.8175</v>
      </c>
      <c r="P606" s="11" t="n">
        <v>93.2346</v>
      </c>
      <c r="Q606" s="11" t="n">
        <v>104.6437</v>
      </c>
      <c r="R606" s="11" t="n">
        <v>97.4075</v>
      </c>
      <c r="S606" s="22" t="n">
        <v>991.9</v>
      </c>
      <c r="T606" s="11" t="n">
        <v>45.5</v>
      </c>
      <c r="U606" s="21" t="n">
        <v>104.466</v>
      </c>
    </row>
    <row r="607" customFormat="false" ht="15" hidden="false" customHeight="true" outlineLevel="0" collapsed="false">
      <c r="A607" s="7" t="n">
        <v>44713</v>
      </c>
      <c r="B607" s="8" t="n">
        <v>12767</v>
      </c>
      <c r="C607" s="8" t="n">
        <v>1701.2</v>
      </c>
      <c r="D607" s="8" t="n">
        <v>93.4</v>
      </c>
      <c r="E607" s="8" t="n">
        <v>381</v>
      </c>
      <c r="F607" s="8" t="n">
        <v>900.8</v>
      </c>
      <c r="G607" s="8" t="n">
        <v>1430.2</v>
      </c>
      <c r="H607" s="8" t="n">
        <v>1106.5</v>
      </c>
      <c r="I607" s="8" t="n">
        <v>1042.5</v>
      </c>
      <c r="J607" s="8" t="n">
        <v>1704</v>
      </c>
      <c r="K607" s="8" t="n">
        <v>379.2</v>
      </c>
      <c r="L607" s="11" t="n">
        <v>97.9383</v>
      </c>
      <c r="M607" s="11" t="n">
        <v>99.4287</v>
      </c>
      <c r="N607" s="11" t="n">
        <v>96.4231</v>
      </c>
      <c r="O607" s="11" t="n">
        <v>117.8014</v>
      </c>
      <c r="P607" s="11" t="n">
        <v>93.2839</v>
      </c>
      <c r="Q607" s="11" t="n">
        <v>104.5685</v>
      </c>
      <c r="R607" s="11" t="n">
        <v>96.6027</v>
      </c>
      <c r="S607" s="22" t="n">
        <v>995.4</v>
      </c>
      <c r="T607" s="11" t="n">
        <v>45.7</v>
      </c>
      <c r="U607" s="21" t="n">
        <v>104.5111</v>
      </c>
    </row>
    <row r="608" customFormat="false" ht="15" hidden="false" customHeight="true" outlineLevel="0" collapsed="false">
      <c r="A608" s="7" t="n">
        <v>44743</v>
      </c>
      <c r="B608" s="8" t="n">
        <v>12800</v>
      </c>
      <c r="C608" s="8" t="n">
        <v>1707</v>
      </c>
      <c r="D608" s="8" t="n">
        <v>93.3</v>
      </c>
      <c r="E608" s="8" t="n">
        <v>380.9</v>
      </c>
      <c r="F608" s="8" t="n">
        <v>903.5</v>
      </c>
      <c r="G608" s="8" t="n">
        <v>1435.8</v>
      </c>
      <c r="H608" s="8" t="n">
        <v>1111.8</v>
      </c>
      <c r="I608" s="8" t="n">
        <v>1045.7</v>
      </c>
      <c r="J608" s="8" t="n">
        <v>1711.6</v>
      </c>
      <c r="K608" s="8" t="n">
        <v>378.9</v>
      </c>
      <c r="L608" s="11" t="n">
        <v>98.0214</v>
      </c>
      <c r="M608" s="11" t="n">
        <v>100.0406</v>
      </c>
      <c r="N608" s="11" t="n">
        <v>95.966</v>
      </c>
      <c r="O608" s="11" t="n">
        <v>116.9521</v>
      </c>
      <c r="P608" s="11" t="n">
        <v>95.1604</v>
      </c>
      <c r="Q608" s="11" t="n">
        <v>104.2671</v>
      </c>
      <c r="R608" s="11" t="n">
        <v>96.2495</v>
      </c>
      <c r="S608" s="22" t="n">
        <v>998.5</v>
      </c>
      <c r="T608" s="11" t="n">
        <v>45.9</v>
      </c>
      <c r="U608" s="21" t="n">
        <v>106.9355</v>
      </c>
    </row>
    <row r="609" customFormat="false" ht="15" hidden="false" customHeight="true" outlineLevel="0" collapsed="false">
      <c r="A609" s="7" t="n">
        <v>44774</v>
      </c>
      <c r="B609" s="8" t="n">
        <v>12832</v>
      </c>
      <c r="C609" s="8" t="n">
        <v>1706.7</v>
      </c>
      <c r="D609" s="8" t="n">
        <v>92.3</v>
      </c>
      <c r="E609" s="8" t="n">
        <v>380.1</v>
      </c>
      <c r="F609" s="8" t="n">
        <v>905.3</v>
      </c>
      <c r="G609" s="8" t="n">
        <v>1438.6</v>
      </c>
      <c r="H609" s="8" t="n">
        <v>1111.2</v>
      </c>
      <c r="I609" s="8" t="n">
        <v>1052.9</v>
      </c>
      <c r="J609" s="8" t="n">
        <v>1733.1</v>
      </c>
      <c r="K609" s="8" t="n">
        <v>376.3</v>
      </c>
      <c r="L609" s="11" t="n">
        <v>98.0019</v>
      </c>
      <c r="M609" s="11" t="n">
        <v>100.0955</v>
      </c>
      <c r="N609" s="11" t="n">
        <v>95.8673</v>
      </c>
      <c r="O609" s="11" t="n">
        <v>118.5266</v>
      </c>
      <c r="P609" s="11" t="n">
        <v>95.9187</v>
      </c>
      <c r="Q609" s="11" t="n">
        <v>104.3343</v>
      </c>
      <c r="R609" s="11" t="n">
        <v>95.9939</v>
      </c>
      <c r="S609" s="22" t="n">
        <v>1015.5</v>
      </c>
      <c r="T609" s="11" t="n">
        <v>46.7</v>
      </c>
      <c r="U609" s="21" t="n">
        <v>107.8039</v>
      </c>
    </row>
    <row r="610" customFormat="false" ht="15" hidden="false" customHeight="true" outlineLevel="0" collapsed="false">
      <c r="A610" s="7" t="n">
        <v>44805</v>
      </c>
      <c r="B610" s="8" t="n">
        <v>12849</v>
      </c>
      <c r="C610" s="8" t="n">
        <v>1711.4</v>
      </c>
      <c r="D610" s="8" t="n">
        <v>91.4</v>
      </c>
      <c r="E610" s="8" t="n">
        <v>379.1</v>
      </c>
      <c r="F610" s="8" t="n">
        <v>905.9</v>
      </c>
      <c r="G610" s="8" t="n">
        <v>1440.8</v>
      </c>
      <c r="H610" s="8" t="n">
        <v>1112.3</v>
      </c>
      <c r="I610" s="8" t="n">
        <v>1053.3</v>
      </c>
      <c r="J610" s="8" t="n">
        <v>1735.3</v>
      </c>
      <c r="K610" s="8" t="n">
        <v>377</v>
      </c>
      <c r="L610" s="11" t="n">
        <v>97.9936</v>
      </c>
      <c r="M610" s="11" t="n">
        <v>100.294</v>
      </c>
      <c r="N610" s="11" t="n">
        <v>95.6455</v>
      </c>
      <c r="O610" s="11" t="n">
        <v>119.0875</v>
      </c>
      <c r="P610" s="11" t="n">
        <v>96.0039</v>
      </c>
      <c r="Q610" s="11" t="n">
        <v>104.4673</v>
      </c>
      <c r="R610" s="11" t="n">
        <v>95.4004</v>
      </c>
      <c r="S610" s="22" t="n">
        <v>1016.4</v>
      </c>
      <c r="T610" s="11" t="n">
        <v>47.4</v>
      </c>
      <c r="U610" s="21" t="n">
        <v>108.169</v>
      </c>
    </row>
    <row r="611" customFormat="false" ht="15" hidden="false" customHeight="true" outlineLevel="0" collapsed="false">
      <c r="A611" s="7" t="n">
        <v>44835</v>
      </c>
      <c r="B611" s="8" t="n">
        <v>12883</v>
      </c>
      <c r="C611" s="8" t="n">
        <v>1711.3</v>
      </c>
      <c r="D611" s="8" t="n">
        <v>92</v>
      </c>
      <c r="E611" s="8" t="n">
        <v>378.1</v>
      </c>
      <c r="F611" s="8" t="n">
        <v>907.5</v>
      </c>
      <c r="G611" s="8" t="n">
        <v>1447.2</v>
      </c>
      <c r="H611" s="8" t="n">
        <v>1115.7</v>
      </c>
      <c r="I611" s="8" t="n">
        <v>1056.4</v>
      </c>
      <c r="J611" s="8" t="n">
        <v>1747.5</v>
      </c>
      <c r="K611" s="8" t="n">
        <v>376.4</v>
      </c>
      <c r="L611" s="11" t="n">
        <v>98.239</v>
      </c>
      <c r="M611" s="11" t="n">
        <v>100.9131</v>
      </c>
      <c r="N611" s="11" t="n">
        <v>95.5067</v>
      </c>
      <c r="O611" s="11" t="n">
        <v>118.5326</v>
      </c>
      <c r="P611" s="11" t="n">
        <v>98.2557</v>
      </c>
      <c r="Q611" s="11" t="n">
        <v>104.6449</v>
      </c>
      <c r="R611" s="11" t="n">
        <v>95.2899</v>
      </c>
      <c r="S611" s="22" t="n">
        <v>1023.8</v>
      </c>
      <c r="T611" s="11" t="n">
        <v>48.6</v>
      </c>
      <c r="U611" s="21" t="n">
        <v>111.1824</v>
      </c>
    </row>
    <row r="612" customFormat="false" ht="15" hidden="false" customHeight="true" outlineLevel="0" collapsed="false">
      <c r="A612" s="7" t="n">
        <v>44866</v>
      </c>
      <c r="B612" s="8" t="n">
        <v>12896</v>
      </c>
      <c r="C612" s="8" t="n">
        <v>1715.9</v>
      </c>
      <c r="D612" s="8" t="n">
        <v>91.4</v>
      </c>
      <c r="E612" s="8" t="n">
        <v>377.8</v>
      </c>
      <c r="F612" s="8" t="n">
        <v>915.2</v>
      </c>
      <c r="G612" s="8" t="n">
        <v>1447.9</v>
      </c>
      <c r="H612" s="8" t="n">
        <v>1121.1</v>
      </c>
      <c r="I612" s="8" t="n">
        <v>1058.6</v>
      </c>
      <c r="J612" s="8" t="n">
        <v>1751.2</v>
      </c>
      <c r="K612" s="8" t="n">
        <v>373.2</v>
      </c>
      <c r="L612" s="11" t="n">
        <v>97.4555</v>
      </c>
      <c r="M612" s="11" t="n">
        <v>99.4472</v>
      </c>
      <c r="N612" s="11" t="n">
        <v>95.4209</v>
      </c>
      <c r="O612" s="11" t="n">
        <v>118.4309</v>
      </c>
      <c r="P612" s="11" t="n">
        <v>96.0713</v>
      </c>
      <c r="Q612" s="11" t="n">
        <v>104.2922</v>
      </c>
      <c r="R612" s="11" t="n">
        <v>95.0073</v>
      </c>
      <c r="S612" s="22" t="n">
        <v>1025.9</v>
      </c>
      <c r="T612" s="11" t="n">
        <v>49.1</v>
      </c>
      <c r="U612" s="21" t="n">
        <v>107.0427</v>
      </c>
    </row>
    <row r="613" customFormat="false" ht="15" hidden="false" customHeight="true" outlineLevel="0" collapsed="false">
      <c r="A613" s="7" t="n">
        <v>44896</v>
      </c>
      <c r="B613" s="8" t="n">
        <v>12895</v>
      </c>
      <c r="C613" s="8" t="n">
        <v>1719.7</v>
      </c>
      <c r="D613" s="8" t="n">
        <v>88.5</v>
      </c>
      <c r="E613" s="8" t="n">
        <v>377</v>
      </c>
      <c r="F613" s="8" t="n">
        <v>904.6</v>
      </c>
      <c r="G613" s="8" t="n">
        <v>1448.6</v>
      </c>
      <c r="H613" s="8" t="n">
        <v>1127.1</v>
      </c>
      <c r="I613" s="8" t="n">
        <v>1060.2</v>
      </c>
      <c r="J613" s="8" t="n">
        <v>1760.8</v>
      </c>
      <c r="K613" s="8" t="n">
        <v>369.8</v>
      </c>
      <c r="L613" s="11" t="n">
        <v>95.7545</v>
      </c>
      <c r="M613" s="11" t="n">
        <v>98.5727</v>
      </c>
      <c r="N613" s="11" t="n">
        <v>92.8683</v>
      </c>
      <c r="O613" s="11" t="n">
        <v>116.1851</v>
      </c>
      <c r="P613" s="11" t="n">
        <v>96.1463</v>
      </c>
      <c r="Q613" s="11" t="n">
        <v>102.6683</v>
      </c>
      <c r="R613" s="11" t="n">
        <v>91.9286</v>
      </c>
      <c r="S613" s="22" t="n">
        <v>1030.5</v>
      </c>
      <c r="T613" s="11" t="n">
        <v>49.7</v>
      </c>
      <c r="U613" s="21" t="n">
        <v>107.0475</v>
      </c>
    </row>
    <row r="614" customFormat="false" ht="15" hidden="false" customHeight="true" outlineLevel="0" collapsed="false">
      <c r="A614" s="7" t="n">
        <v>44927</v>
      </c>
      <c r="B614" s="8" t="n">
        <v>12903</v>
      </c>
      <c r="C614" s="8" t="n">
        <v>1724.4</v>
      </c>
      <c r="D614" s="8" t="n">
        <v>90.7</v>
      </c>
      <c r="E614" s="8" t="n">
        <v>375.8</v>
      </c>
      <c r="F614" s="8" t="n">
        <v>901.4</v>
      </c>
      <c r="G614" s="8" t="n">
        <v>1449.1</v>
      </c>
      <c r="H614" s="8" t="n">
        <v>1128.6</v>
      </c>
      <c r="I614" s="8" t="n">
        <v>1060.7</v>
      </c>
      <c r="J614" s="8" t="n">
        <v>1760.9</v>
      </c>
      <c r="K614" s="8" t="n">
        <v>368.8</v>
      </c>
      <c r="L614" s="11" t="n">
        <v>97.4332</v>
      </c>
      <c r="M614" s="11" t="n">
        <v>99.5756</v>
      </c>
      <c r="N614" s="11" t="n">
        <v>95.2434</v>
      </c>
      <c r="O614" s="11" t="n">
        <v>116.1796</v>
      </c>
      <c r="P614" s="11" t="n">
        <v>96.5742</v>
      </c>
      <c r="Q614" s="11" t="n">
        <v>104.674</v>
      </c>
      <c r="R614" s="11" t="n">
        <v>95.4317</v>
      </c>
      <c r="S614" s="22" t="n">
        <v>1026.4</v>
      </c>
      <c r="T614" s="11" t="n">
        <v>50.6</v>
      </c>
      <c r="U614" s="21" t="n">
        <v>107.2538</v>
      </c>
    </row>
    <row r="615" customFormat="false" ht="15" hidden="false" customHeight="true" outlineLevel="0" collapsed="false">
      <c r="A615" s="7" t="n">
        <v>44958</v>
      </c>
      <c r="B615" s="8" t="n">
        <v>12898</v>
      </c>
      <c r="C615" s="8" t="n">
        <v>1726.7</v>
      </c>
      <c r="D615" s="8" t="n">
        <v>90.8</v>
      </c>
      <c r="E615" s="8" t="n">
        <v>375.4</v>
      </c>
      <c r="F615" s="8" t="n">
        <v>904.9</v>
      </c>
      <c r="G615" s="8" t="n">
        <v>1448.2</v>
      </c>
      <c r="H615" s="8" t="n">
        <v>1127.8</v>
      </c>
      <c r="I615" s="8" t="n">
        <v>1063.2</v>
      </c>
      <c r="J615" s="8" t="n">
        <v>1764.2</v>
      </c>
      <c r="K615" s="8" t="n">
        <v>365.4</v>
      </c>
      <c r="L615" s="11" t="n">
        <v>97.4821</v>
      </c>
      <c r="M615" s="11" t="n">
        <v>99.4581</v>
      </c>
      <c r="N615" s="11" t="n">
        <v>95.4638</v>
      </c>
      <c r="O615" s="11" t="n">
        <v>117.1595</v>
      </c>
      <c r="P615" s="11" t="n">
        <v>96.2989</v>
      </c>
      <c r="Q615" s="11" t="n">
        <v>104.3624</v>
      </c>
      <c r="R615" s="11" t="n">
        <v>97.4006</v>
      </c>
      <c r="S615" s="22" t="n">
        <v>1028.4</v>
      </c>
      <c r="T615" s="11" t="n">
        <v>50.7</v>
      </c>
      <c r="U615" s="21" t="n">
        <v>107.2628</v>
      </c>
    </row>
    <row r="616" customFormat="false" ht="15" hidden="false" customHeight="true" outlineLevel="0" collapsed="false">
      <c r="A616" s="7" t="n">
        <v>44986</v>
      </c>
      <c r="B616" s="8" t="n">
        <v>12888</v>
      </c>
      <c r="C616" s="8" t="n">
        <v>1730.4</v>
      </c>
      <c r="D616" s="8" t="n">
        <v>91.5</v>
      </c>
      <c r="E616" s="8" t="n">
        <v>374.6</v>
      </c>
      <c r="F616" s="8" t="n">
        <v>898.5</v>
      </c>
      <c r="G616" s="8" t="n">
        <v>1446.4</v>
      </c>
      <c r="H616" s="8" t="n">
        <v>1131.2</v>
      </c>
      <c r="I616" s="8" t="n">
        <v>1059.3</v>
      </c>
      <c r="J616" s="8" t="n">
        <v>1768</v>
      </c>
      <c r="K616" s="8" t="n">
        <v>364.1</v>
      </c>
      <c r="L616" s="11" t="n">
        <v>96.8552</v>
      </c>
      <c r="M616" s="11" t="n">
        <v>98.5799</v>
      </c>
      <c r="N616" s="11" t="n">
        <v>95.0973</v>
      </c>
      <c r="O616" s="11" t="n">
        <v>116.6464</v>
      </c>
      <c r="P616" s="11" t="n">
        <v>94.9157</v>
      </c>
      <c r="Q616" s="11" t="n">
        <v>103.0971</v>
      </c>
      <c r="R616" s="11" t="n">
        <v>97.3174</v>
      </c>
      <c r="S616" s="22" t="n">
        <v>1026.1</v>
      </c>
      <c r="T616" s="11" t="n">
        <v>51.5</v>
      </c>
      <c r="U616" s="21" t="n">
        <v>104.7958</v>
      </c>
    </row>
    <row r="617" customFormat="false" ht="15" hidden="false" customHeight="true" outlineLevel="0" collapsed="false">
      <c r="A617" s="7" t="n">
        <v>45017</v>
      </c>
      <c r="B617" s="8" t="n">
        <v>12884</v>
      </c>
      <c r="C617" s="8" t="n">
        <v>1731.5</v>
      </c>
      <c r="D617" s="8" t="n">
        <v>92.3</v>
      </c>
      <c r="E617" s="8" t="n">
        <v>373.3</v>
      </c>
      <c r="F617" s="8" t="n">
        <v>902.2</v>
      </c>
      <c r="G617" s="8" t="n">
        <v>1447.2</v>
      </c>
      <c r="H617" s="8" t="n">
        <v>1128.7</v>
      </c>
      <c r="I617" s="8" t="n">
        <v>1060.1</v>
      </c>
      <c r="J617" s="8" t="n">
        <v>1773.1</v>
      </c>
      <c r="K617" s="8" t="n">
        <v>363.1</v>
      </c>
      <c r="L617" s="11" t="n">
        <v>97.7738</v>
      </c>
      <c r="M617" s="11" t="n">
        <v>99.7386</v>
      </c>
      <c r="N617" s="11" t="n">
        <v>95.7658</v>
      </c>
      <c r="O617" s="11" t="n">
        <v>117.48</v>
      </c>
      <c r="P617" s="11" t="n">
        <v>99.1258</v>
      </c>
      <c r="Q617" s="11" t="n">
        <v>103.3466</v>
      </c>
      <c r="R617" s="11" t="n">
        <v>98.196</v>
      </c>
      <c r="S617" s="22" t="n">
        <v>1031</v>
      </c>
      <c r="T617" s="11" t="n">
        <v>51.5</v>
      </c>
      <c r="U617" s="21" t="n">
        <v>112.638</v>
      </c>
    </row>
    <row r="618" customFormat="false" ht="15" hidden="false" customHeight="true" outlineLevel="0" collapsed="false">
      <c r="A618" s="7" t="n">
        <v>45047</v>
      </c>
      <c r="B618" s="8" t="n">
        <v>12869</v>
      </c>
      <c r="C618" s="8" t="n">
        <v>1731.3</v>
      </c>
      <c r="D618" s="8" t="n">
        <v>91.2</v>
      </c>
      <c r="E618" s="8" t="n">
        <v>370.6</v>
      </c>
      <c r="F618" s="8" t="n">
        <v>904.4</v>
      </c>
      <c r="G618" s="8" t="n">
        <v>1447</v>
      </c>
      <c r="H618" s="8" t="n">
        <v>1127.6</v>
      </c>
      <c r="I618" s="8" t="n">
        <v>1057.7</v>
      </c>
      <c r="J618" s="8" t="n">
        <v>1774.7</v>
      </c>
      <c r="K618" s="8" t="n">
        <v>357.2</v>
      </c>
      <c r="L618" s="11" t="n">
        <v>97.5956</v>
      </c>
      <c r="M618" s="11" t="n">
        <v>99.8394</v>
      </c>
      <c r="N618" s="11" t="n">
        <v>95.2962</v>
      </c>
      <c r="O618" s="11" t="n">
        <v>116.9953</v>
      </c>
      <c r="P618" s="11" t="n">
        <v>100.4075</v>
      </c>
      <c r="Q618" s="11" t="n">
        <v>103.6722</v>
      </c>
      <c r="R618" s="11" t="n">
        <v>97.1749</v>
      </c>
      <c r="S618" s="22" t="n">
        <v>1028.3</v>
      </c>
      <c r="T618" s="11" t="n">
        <v>51.9</v>
      </c>
      <c r="U618" s="21" t="n">
        <v>113.6344</v>
      </c>
    </row>
    <row r="619" customFormat="false" ht="15" hidden="false" customHeight="true" outlineLevel="0" collapsed="false">
      <c r="A619" s="7" t="n">
        <v>45078</v>
      </c>
      <c r="B619" s="8" t="n">
        <v>12875</v>
      </c>
      <c r="C619" s="8" t="n">
        <v>1730</v>
      </c>
      <c r="D619" s="8" t="n">
        <v>90.6</v>
      </c>
      <c r="E619" s="8" t="n">
        <v>368.4</v>
      </c>
      <c r="F619" s="8" t="n">
        <v>901</v>
      </c>
      <c r="G619" s="8" t="n">
        <v>1448.9</v>
      </c>
      <c r="H619" s="8" t="n">
        <v>1133.1</v>
      </c>
      <c r="I619" s="8" t="n">
        <v>1057</v>
      </c>
      <c r="J619" s="8" t="n">
        <v>1778.7</v>
      </c>
      <c r="K619" s="8" t="n">
        <v>357.4</v>
      </c>
      <c r="L619" s="11" t="n">
        <v>96.9217</v>
      </c>
      <c r="M619" s="11" t="n">
        <v>99.1397</v>
      </c>
      <c r="N619" s="11" t="n">
        <v>94.6488</v>
      </c>
      <c r="O619" s="11" t="n">
        <v>117.2125</v>
      </c>
      <c r="P619" s="11" t="n">
        <v>98.1892</v>
      </c>
      <c r="Q619" s="11" t="n">
        <v>102.03</v>
      </c>
      <c r="R619" s="11" t="n">
        <v>97.4438</v>
      </c>
      <c r="S619" s="22" t="n">
        <v>1027.5</v>
      </c>
      <c r="T619" s="11" t="n">
        <v>52.5</v>
      </c>
      <c r="U619" s="21" t="n">
        <v>109.0854</v>
      </c>
    </row>
    <row r="620" customFormat="false" ht="15" hidden="false" customHeight="true" outlineLevel="0" collapsed="false">
      <c r="A620" s="7" t="n">
        <v>45108</v>
      </c>
      <c r="B620" s="8" t="n">
        <v>12862</v>
      </c>
      <c r="C620" s="8" t="n">
        <v>1728.5</v>
      </c>
      <c r="D620" s="8" t="n">
        <v>89.3</v>
      </c>
      <c r="E620" s="8" t="n">
        <v>367.2</v>
      </c>
      <c r="F620" s="8" t="n">
        <v>896.5</v>
      </c>
      <c r="G620" s="8" t="n">
        <v>1444.7</v>
      </c>
      <c r="H620" s="8" t="n">
        <v>1134</v>
      </c>
      <c r="I620" s="8" t="n">
        <v>1055.7</v>
      </c>
      <c r="J620" s="8" t="n">
        <v>1779.9</v>
      </c>
      <c r="K620" s="8" t="n">
        <v>355.7</v>
      </c>
      <c r="L620" s="11" t="n">
        <v>97.3075</v>
      </c>
      <c r="M620" s="11" t="n">
        <v>99.6723</v>
      </c>
      <c r="N620" s="11" t="n">
        <v>94.8808</v>
      </c>
      <c r="O620" s="11" t="n">
        <v>117.2528</v>
      </c>
      <c r="P620" s="11" t="n">
        <v>101.2048</v>
      </c>
      <c r="Q620" s="11" t="n">
        <v>101.3032</v>
      </c>
      <c r="R620" s="11" t="n">
        <v>97.2698</v>
      </c>
      <c r="S620" s="22" t="n">
        <v>1025</v>
      </c>
      <c r="T620" s="11" t="n">
        <v>52.6</v>
      </c>
      <c r="U620" s="21" t="n">
        <v>114.382</v>
      </c>
    </row>
    <row r="621" customFormat="false" ht="15" hidden="false" customHeight="true" outlineLevel="0" collapsed="false">
      <c r="A621" s="7" t="n">
        <v>45139</v>
      </c>
      <c r="B621" s="8" t="n">
        <v>12861</v>
      </c>
      <c r="C621" s="8" t="n">
        <v>1728.3</v>
      </c>
      <c r="D621" s="8" t="n">
        <v>89.6</v>
      </c>
      <c r="E621" s="8" t="n">
        <v>365.7</v>
      </c>
      <c r="F621" s="8" t="n">
        <v>897.8</v>
      </c>
      <c r="G621" s="8" t="n">
        <v>1447.5</v>
      </c>
      <c r="H621" s="8" t="n">
        <v>1134.2</v>
      </c>
      <c r="I621" s="8" t="n">
        <v>1052</v>
      </c>
      <c r="J621" s="8" t="n">
        <v>1780.2</v>
      </c>
      <c r="K621" s="8" t="n">
        <v>354.9</v>
      </c>
      <c r="L621" s="11" t="n">
        <v>97.2654</v>
      </c>
      <c r="M621" s="11" t="n">
        <v>99.0946</v>
      </c>
      <c r="N621" s="11" t="n">
        <v>95.4023</v>
      </c>
      <c r="O621" s="11" t="n">
        <v>116.5833</v>
      </c>
      <c r="P621" s="11" t="n">
        <v>99.1471</v>
      </c>
      <c r="Q621" s="11" t="n">
        <v>102.5175</v>
      </c>
      <c r="R621" s="11" t="n">
        <v>97.8117</v>
      </c>
      <c r="S621" s="22" t="n">
        <v>1022.8</v>
      </c>
      <c r="T621" s="11" t="n">
        <v>53.7</v>
      </c>
      <c r="U621" s="21" t="n">
        <v>110.1186</v>
      </c>
    </row>
    <row r="622" customFormat="false" ht="15" hidden="false" customHeight="true" outlineLevel="0" collapsed="false">
      <c r="A622" s="7" t="n">
        <v>45170</v>
      </c>
      <c r="B622" s="8" t="n">
        <v>12872</v>
      </c>
      <c r="C622" s="8" t="n">
        <v>1735.2</v>
      </c>
      <c r="D622" s="8" t="n">
        <v>89.1</v>
      </c>
      <c r="E622" s="8" t="n">
        <v>364.7</v>
      </c>
      <c r="F622" s="8" t="n">
        <v>899.4</v>
      </c>
      <c r="G622" s="8" t="n">
        <v>1447.8</v>
      </c>
      <c r="H622" s="8" t="n">
        <v>1130.4</v>
      </c>
      <c r="I622" s="8" t="n">
        <v>1047.5</v>
      </c>
      <c r="J622" s="8" t="n">
        <v>1787.7</v>
      </c>
      <c r="K622" s="8" t="n">
        <v>353.7</v>
      </c>
      <c r="L622" s="11" t="n">
        <v>97.3037</v>
      </c>
      <c r="M622" s="11" t="n">
        <v>98.8213</v>
      </c>
      <c r="N622" s="11" t="n">
        <v>95.7689</v>
      </c>
      <c r="O622" s="11" t="n">
        <v>115.0696</v>
      </c>
      <c r="P622" s="11" t="n">
        <v>98.8303</v>
      </c>
      <c r="Q622" s="11" t="n">
        <v>102.2965</v>
      </c>
      <c r="R622" s="11" t="n">
        <v>98.4738</v>
      </c>
      <c r="S622" s="22" t="n">
        <v>1028.1</v>
      </c>
      <c r="T622" s="11" t="n">
        <v>53.6</v>
      </c>
      <c r="U622" s="21" t="n">
        <v>109.5162</v>
      </c>
    </row>
    <row r="623" customFormat="false" ht="15" hidden="false" customHeight="true" outlineLevel="0" collapsed="false">
      <c r="A623" s="7" t="n">
        <v>45200</v>
      </c>
      <c r="B623" s="8" t="n">
        <v>12837</v>
      </c>
      <c r="C623" s="8" t="n">
        <v>1744.7</v>
      </c>
      <c r="D623" s="8" t="n">
        <v>88.6</v>
      </c>
      <c r="E623" s="8" t="n">
        <v>364</v>
      </c>
      <c r="F623" s="8" t="n">
        <v>897</v>
      </c>
      <c r="G623" s="8" t="n">
        <v>1446.4</v>
      </c>
      <c r="H623" s="8" t="n">
        <v>1129.2</v>
      </c>
      <c r="I623" s="8" t="n">
        <v>1042.9</v>
      </c>
      <c r="J623" s="8" t="n">
        <v>1761</v>
      </c>
      <c r="K623" s="8" t="n">
        <v>352.7</v>
      </c>
      <c r="L623" s="11" t="n">
        <v>96.786</v>
      </c>
      <c r="M623" s="11" t="n">
        <v>97.725</v>
      </c>
      <c r="N623" s="11" t="n">
        <v>95.8613</v>
      </c>
      <c r="O623" s="11" t="n">
        <v>116.2744</v>
      </c>
      <c r="P623" s="11" t="n">
        <v>95.0598</v>
      </c>
      <c r="Q623" s="11" t="n">
        <v>103.1369</v>
      </c>
      <c r="R623" s="11" t="n">
        <v>97.9017</v>
      </c>
      <c r="S623" s="22" t="n">
        <v>999</v>
      </c>
      <c r="T623" s="11" t="n">
        <v>53.5</v>
      </c>
      <c r="U623" s="21" t="n">
        <v>102.0659</v>
      </c>
    </row>
    <row r="624" customFormat="false" ht="15" hidden="false" customHeight="true" outlineLevel="0" collapsed="false">
      <c r="A624" s="7" t="n">
        <v>45231</v>
      </c>
      <c r="B624" s="8" t="n">
        <v>12859</v>
      </c>
      <c r="C624" s="8" t="n">
        <v>1747</v>
      </c>
      <c r="D624" s="8" t="n">
        <v>88.3</v>
      </c>
      <c r="E624" s="8" t="n">
        <v>362</v>
      </c>
      <c r="F624" s="8" t="n">
        <v>895.2</v>
      </c>
      <c r="G624" s="8" t="n">
        <v>1446.8</v>
      </c>
      <c r="H624" s="8" t="n">
        <v>1128</v>
      </c>
      <c r="I624" s="8" t="n">
        <v>1042.4</v>
      </c>
      <c r="J624" s="8" t="n">
        <v>1793.2</v>
      </c>
      <c r="K624" s="8" t="n">
        <v>352.1</v>
      </c>
      <c r="L624" s="11" t="n">
        <v>97.2483</v>
      </c>
      <c r="M624" s="11" t="n">
        <v>98.7652</v>
      </c>
      <c r="N624" s="11" t="n">
        <v>95.7129</v>
      </c>
      <c r="O624" s="11" t="n">
        <v>116.5765</v>
      </c>
      <c r="P624" s="11" t="n">
        <v>99.4599</v>
      </c>
      <c r="Q624" s="11" t="n">
        <v>103.0375</v>
      </c>
      <c r="R624" s="11" t="n">
        <v>97.8122</v>
      </c>
      <c r="S624" s="22" t="n">
        <v>1026.3</v>
      </c>
      <c r="T624" s="11" t="n">
        <v>53.3</v>
      </c>
      <c r="U624" s="21" t="n">
        <v>109.5406</v>
      </c>
    </row>
    <row r="625" customFormat="false" ht="15" hidden="false" customHeight="true" outlineLevel="0" collapsed="false">
      <c r="A625" s="7" t="n">
        <v>45261</v>
      </c>
      <c r="B625" s="8" t="n">
        <v>12872</v>
      </c>
      <c r="C625" s="8" t="n">
        <v>1752.7</v>
      </c>
      <c r="D625" s="8" t="n">
        <v>88.1</v>
      </c>
      <c r="E625" s="8" t="n">
        <v>361.1</v>
      </c>
      <c r="F625" s="8" t="n">
        <v>893.7</v>
      </c>
      <c r="G625" s="8" t="n">
        <v>1448.7</v>
      </c>
      <c r="H625" s="8" t="n">
        <v>1130.8</v>
      </c>
      <c r="I625" s="8" t="n">
        <v>1043</v>
      </c>
      <c r="J625" s="8" t="n">
        <v>1798.7</v>
      </c>
      <c r="K625" s="8" t="n">
        <v>351.1</v>
      </c>
      <c r="L625" s="11" t="n">
        <v>97.2445</v>
      </c>
      <c r="M625" s="11" t="n">
        <v>98.5143</v>
      </c>
      <c r="N625" s="11" t="n">
        <v>95.9704</v>
      </c>
      <c r="O625" s="11" t="n">
        <v>116.0061</v>
      </c>
      <c r="P625" s="11" t="n">
        <v>100.592</v>
      </c>
      <c r="Q625" s="11" t="n">
        <v>102.7332</v>
      </c>
      <c r="R625" s="11" t="n">
        <v>98.4272</v>
      </c>
      <c r="S625" s="22" t="n">
        <v>1027.6</v>
      </c>
      <c r="T625" s="11" t="n">
        <v>54.2</v>
      </c>
      <c r="U625" s="21" t="n">
        <v>112.1376</v>
      </c>
    </row>
    <row r="626" customFormat="false" ht="15" hidden="false" customHeight="true" outlineLevel="0" collapsed="false">
      <c r="A626" s="7" t="n">
        <v>45292</v>
      </c>
      <c r="B626" s="8" t="n">
        <v>12875</v>
      </c>
      <c r="C626" s="8" t="n">
        <v>1757.8</v>
      </c>
      <c r="D626" s="8" t="n">
        <v>87.4</v>
      </c>
      <c r="E626" s="8" t="n">
        <v>362.7</v>
      </c>
      <c r="F626" s="8" t="n">
        <v>894.3</v>
      </c>
      <c r="G626" s="8" t="n">
        <v>1450.2</v>
      </c>
      <c r="H626" s="8" t="n">
        <v>1127.6</v>
      </c>
      <c r="I626" s="8" t="n">
        <v>1042.2</v>
      </c>
      <c r="J626" s="8" t="n">
        <v>1803.9</v>
      </c>
      <c r="K626" s="8" t="n">
        <v>350.1</v>
      </c>
      <c r="L626" s="11" t="n">
        <v>95.7457</v>
      </c>
      <c r="M626" s="11" t="n">
        <v>96.8103</v>
      </c>
      <c r="N626" s="11" t="n">
        <v>94.6876</v>
      </c>
      <c r="O626" s="11" t="n">
        <v>116.2669</v>
      </c>
      <c r="P626" s="11" t="n">
        <v>96.1775</v>
      </c>
      <c r="Q626" s="11" t="n">
        <v>102.1968</v>
      </c>
      <c r="R626" s="11" t="n">
        <v>96.3842</v>
      </c>
      <c r="S626" s="22" t="n">
        <v>1027.4</v>
      </c>
      <c r="T626" s="11" t="n">
        <v>54.7</v>
      </c>
      <c r="U626" s="21" t="n">
        <v>103.8409</v>
      </c>
    </row>
    <row r="627" customFormat="false" ht="15" hidden="false" customHeight="true" outlineLevel="0" collapsed="false">
      <c r="A627" s="7" t="n">
        <v>45323</v>
      </c>
      <c r="B627" s="8" t="n">
        <v>12852</v>
      </c>
      <c r="C627" s="8" t="n">
        <v>1760.4</v>
      </c>
      <c r="D627" s="8" t="n">
        <v>86.2</v>
      </c>
      <c r="E627" s="8" t="n">
        <v>359.8</v>
      </c>
      <c r="F627" s="8" t="n">
        <v>893.7</v>
      </c>
      <c r="G627" s="8" t="n">
        <v>1452.1</v>
      </c>
      <c r="H627" s="8" t="n">
        <v>1123.6</v>
      </c>
      <c r="I627" s="8" t="n">
        <v>1037.3</v>
      </c>
      <c r="J627" s="8" t="n">
        <v>1792.4</v>
      </c>
      <c r="K627" s="8" t="n">
        <v>349.1</v>
      </c>
      <c r="L627" s="11" t="n">
        <v>96.9553</v>
      </c>
      <c r="M627" s="11" t="n">
        <v>98.1581</v>
      </c>
      <c r="N627" s="11" t="n">
        <v>95.7511</v>
      </c>
      <c r="O627" s="11" t="n">
        <v>115.5565</v>
      </c>
      <c r="P627" s="11" t="n">
        <v>99.3042</v>
      </c>
      <c r="Q627" s="11" t="n">
        <v>103.0378</v>
      </c>
      <c r="R627" s="11" t="n">
        <v>98.4144</v>
      </c>
      <c r="S627" s="22" t="n">
        <v>1018.4</v>
      </c>
      <c r="T627" s="11" t="n">
        <v>55.1</v>
      </c>
      <c r="U627" s="21" t="n">
        <v>109.7089</v>
      </c>
    </row>
    <row r="628" customFormat="false" ht="15" hidden="false" customHeight="true" outlineLevel="0" collapsed="false">
      <c r="A628" s="7" t="n">
        <v>45352</v>
      </c>
      <c r="B628" s="8" t="n">
        <v>12836</v>
      </c>
      <c r="C628" s="8" t="n">
        <v>1761.8</v>
      </c>
      <c r="D628" s="8" t="n">
        <v>84.7</v>
      </c>
      <c r="E628" s="8" t="n">
        <v>359.2</v>
      </c>
      <c r="F628" s="8" t="n">
        <v>897.2</v>
      </c>
      <c r="G628" s="8" t="n">
        <v>1448.2</v>
      </c>
      <c r="H628" s="8" t="n">
        <v>1119.6</v>
      </c>
      <c r="I628" s="8" t="n">
        <v>1031.3</v>
      </c>
      <c r="J628" s="8" t="n">
        <v>1798.6</v>
      </c>
      <c r="K628" s="8" t="n">
        <v>349.4</v>
      </c>
      <c r="L628" s="11" t="n">
        <v>97.0896</v>
      </c>
      <c r="M628" s="11" t="n">
        <v>98.268</v>
      </c>
      <c r="N628" s="11" t="n">
        <v>95.9109</v>
      </c>
      <c r="O628" s="11" t="n">
        <v>115.3731</v>
      </c>
      <c r="P628" s="11" t="n">
        <v>100.4194</v>
      </c>
      <c r="Q628" s="11" t="n">
        <v>102.6746</v>
      </c>
      <c r="R628" s="11" t="n">
        <v>98.3088</v>
      </c>
      <c r="S628" s="22" t="n">
        <v>1020.1</v>
      </c>
      <c r="T628" s="11" t="n">
        <v>55.2</v>
      </c>
      <c r="U628" s="21" t="n">
        <v>111.356</v>
      </c>
    </row>
    <row r="629" customFormat="false" ht="15" hidden="false" customHeight="true" outlineLevel="0" collapsed="false">
      <c r="A629" s="7" t="n">
        <v>45383</v>
      </c>
      <c r="B629" s="8" t="n">
        <v>12833</v>
      </c>
      <c r="C629" s="8" t="n">
        <v>1764.6</v>
      </c>
      <c r="D629" s="8" t="n">
        <v>83.7</v>
      </c>
      <c r="E629" s="8" t="n">
        <v>359.1</v>
      </c>
      <c r="F629" s="8" t="n">
        <v>896.2</v>
      </c>
      <c r="G629" s="8" t="n">
        <v>1445.4</v>
      </c>
      <c r="H629" s="8" t="n">
        <v>1119.4</v>
      </c>
      <c r="I629" s="8" t="n">
        <v>1029.3</v>
      </c>
      <c r="J629" s="8" t="n">
        <v>1800.2</v>
      </c>
      <c r="K629" s="8" t="n">
        <v>346.2</v>
      </c>
      <c r="L629" s="11" t="n">
        <v>96.564</v>
      </c>
      <c r="M629" s="11" t="n">
        <v>97.6895</v>
      </c>
      <c r="N629" s="11" t="n">
        <v>95.4406</v>
      </c>
      <c r="O629" s="11" t="n">
        <v>116.9841</v>
      </c>
      <c r="P629" s="11" t="n">
        <v>99.8404</v>
      </c>
      <c r="Q629" s="11" t="n">
        <v>102.6621</v>
      </c>
      <c r="R629" s="11" t="n">
        <v>98.4741</v>
      </c>
      <c r="S629" s="22" t="n">
        <v>1017.4</v>
      </c>
      <c r="T629" s="11" t="n">
        <v>55.7</v>
      </c>
      <c r="U629" s="21" t="n">
        <v>109.2986</v>
      </c>
    </row>
    <row r="630" customFormat="false" ht="15" hidden="false" customHeight="true" outlineLevel="0" collapsed="false">
      <c r="A630" s="7" t="n">
        <v>45413</v>
      </c>
      <c r="B630" s="8" t="n">
        <v>12825</v>
      </c>
      <c r="C630" s="8" t="n">
        <v>1767.4</v>
      </c>
      <c r="D630" s="8" t="n">
        <v>84</v>
      </c>
      <c r="E630" s="8" t="n">
        <v>357.5</v>
      </c>
      <c r="F630" s="8" t="n">
        <v>897.4</v>
      </c>
      <c r="G630" s="8" t="n">
        <v>1444.2</v>
      </c>
      <c r="H630" s="8" t="n">
        <v>1119.5</v>
      </c>
      <c r="I630" s="8" t="n">
        <v>1029.1</v>
      </c>
      <c r="J630" s="8" t="n">
        <v>1800.7</v>
      </c>
      <c r="K630" s="8" t="n">
        <v>344.7</v>
      </c>
      <c r="L630" s="11" t="n">
        <v>97.1046</v>
      </c>
      <c r="M630" s="11" t="n">
        <v>98.0371</v>
      </c>
      <c r="N630" s="11" t="n">
        <v>96.1867</v>
      </c>
      <c r="O630" s="11" t="n">
        <v>117.6968</v>
      </c>
      <c r="P630" s="11" t="n">
        <v>100.0508</v>
      </c>
      <c r="Q630" s="11" t="n">
        <v>103.5547</v>
      </c>
      <c r="R630" s="11" t="n">
        <v>99.533</v>
      </c>
      <c r="S630" s="22" t="n">
        <v>1015.8</v>
      </c>
      <c r="T630" s="11" t="n">
        <v>56</v>
      </c>
      <c r="U630" s="21" t="n">
        <v>109.5921</v>
      </c>
    </row>
    <row r="631" customFormat="false" ht="15" hidden="false" customHeight="true" outlineLevel="0" collapsed="false">
      <c r="A631" s="7" t="n">
        <v>45444</v>
      </c>
      <c r="B631" s="8" t="n">
        <v>12814</v>
      </c>
      <c r="C631" s="8" t="n">
        <v>1770.8</v>
      </c>
      <c r="D631" s="8" t="n">
        <v>83.5</v>
      </c>
      <c r="E631" s="8" t="n">
        <v>355.3</v>
      </c>
      <c r="F631" s="8" t="n">
        <v>896.8</v>
      </c>
      <c r="G631" s="8" t="n">
        <v>1439.9</v>
      </c>
      <c r="H631" s="8" t="n">
        <v>1114.8</v>
      </c>
      <c r="I631" s="8" t="n">
        <v>1027.4</v>
      </c>
      <c r="J631" s="8" t="n">
        <v>1802.3</v>
      </c>
      <c r="K631" s="8" t="n">
        <v>343</v>
      </c>
      <c r="L631" s="11" t="n">
        <v>96.9264</v>
      </c>
      <c r="M631" s="11" t="n">
        <v>97.7164</v>
      </c>
      <c r="N631" s="11" t="n">
        <v>96.1598</v>
      </c>
      <c r="O631" s="11" t="n">
        <v>117.6019</v>
      </c>
      <c r="P631" s="11" t="n">
        <v>100.96</v>
      </c>
      <c r="Q631" s="11" t="n">
        <v>102.7512</v>
      </c>
      <c r="R631" s="11" t="n">
        <v>99.9406</v>
      </c>
      <c r="S631" s="22" t="n">
        <v>1017.7</v>
      </c>
      <c r="T631" s="11" t="n">
        <v>56.4</v>
      </c>
      <c r="U631" s="21" t="n">
        <v>111.1791</v>
      </c>
    </row>
    <row r="632" customFormat="false" ht="15" hidden="false" customHeight="true" outlineLevel="0" collapsed="false">
      <c r="A632" s="7" t="n">
        <v>45474</v>
      </c>
      <c r="B632" s="8" t="n">
        <v>12806</v>
      </c>
      <c r="C632" s="8" t="n">
        <v>1773.5</v>
      </c>
      <c r="D632" s="8" t="n">
        <v>83.7</v>
      </c>
      <c r="E632" s="8" t="n">
        <v>353.9</v>
      </c>
      <c r="F632" s="8" t="n">
        <v>898</v>
      </c>
      <c r="G632" s="8" t="n">
        <v>1439.3</v>
      </c>
      <c r="H632" s="8" t="n">
        <v>1111.3</v>
      </c>
      <c r="I632" s="8" t="n">
        <v>1025.6</v>
      </c>
      <c r="J632" s="8" t="n">
        <v>1805.3</v>
      </c>
      <c r="K632" s="8" t="n">
        <v>341.2</v>
      </c>
      <c r="L632" s="11" t="n">
        <v>96.1663</v>
      </c>
      <c r="M632" s="11" t="n">
        <v>96.3556</v>
      </c>
      <c r="N632" s="11" t="n">
        <v>96.04</v>
      </c>
      <c r="O632" s="11" t="n">
        <v>119.1866</v>
      </c>
      <c r="P632" s="11" t="n">
        <v>94.2292</v>
      </c>
      <c r="Q632" s="11" t="n">
        <v>103.1256</v>
      </c>
      <c r="R632" s="11" t="n">
        <v>99.9075</v>
      </c>
      <c r="S632" s="22" t="n">
        <v>1021.4</v>
      </c>
      <c r="T632" s="11" t="n">
        <v>57.2</v>
      </c>
      <c r="U632" s="21" t="n">
        <v>99.5614</v>
      </c>
    </row>
    <row r="633" customFormat="false" ht="15" hidden="false" customHeight="true" outlineLevel="0" collapsed="false">
      <c r="A633" s="7" t="n">
        <v>45505</v>
      </c>
      <c r="B633" s="8" t="n">
        <v>12772</v>
      </c>
      <c r="C633" s="8" t="n">
        <v>1778.5</v>
      </c>
      <c r="D633" s="8" t="n">
        <v>83.2</v>
      </c>
      <c r="E633" s="8" t="n">
        <v>352.9</v>
      </c>
      <c r="F633" s="8" t="n">
        <v>897.9</v>
      </c>
      <c r="G633" s="8" t="n">
        <v>1437.3</v>
      </c>
      <c r="H633" s="8" t="n">
        <v>1108.8</v>
      </c>
      <c r="I633" s="8" t="n">
        <v>1022.5</v>
      </c>
      <c r="J633" s="8" t="n">
        <v>1787.6</v>
      </c>
      <c r="K633" s="8" t="n">
        <v>340.6</v>
      </c>
      <c r="L633" s="11" t="n">
        <v>96.6244</v>
      </c>
      <c r="M633" s="11" t="n">
        <v>97.4213</v>
      </c>
      <c r="N633" s="11" t="n">
        <v>95.8477</v>
      </c>
      <c r="O633" s="11" t="n">
        <v>119.795</v>
      </c>
      <c r="P633" s="11" t="n">
        <v>99.4195</v>
      </c>
      <c r="Q633" s="11" t="n">
        <v>102.1906</v>
      </c>
      <c r="R633" s="11" t="n">
        <v>99.9794</v>
      </c>
      <c r="S633" s="22" t="n">
        <v>1006</v>
      </c>
      <c r="T633" s="11" t="n">
        <v>57.5</v>
      </c>
      <c r="U633" s="21" t="n">
        <v>108.0037</v>
      </c>
    </row>
    <row r="634" customFormat="false" ht="15" hidden="false" customHeight="true" outlineLevel="0" collapsed="false">
      <c r="A634" s="7" t="n">
        <v>45536</v>
      </c>
      <c r="B634" s="8" t="n">
        <v>12758</v>
      </c>
      <c r="C634" s="8" t="n">
        <v>1782.5</v>
      </c>
      <c r="D634" s="8" t="n">
        <v>82.6</v>
      </c>
      <c r="E634" s="8" t="n">
        <v>351.9</v>
      </c>
      <c r="F634" s="8" t="n">
        <v>896.6</v>
      </c>
      <c r="G634" s="8" t="n">
        <v>1437.9</v>
      </c>
      <c r="H634" s="8" t="n">
        <v>1106.5</v>
      </c>
      <c r="I634" s="8" t="n">
        <v>1021.8</v>
      </c>
      <c r="J634" s="8" t="n">
        <v>1783.7</v>
      </c>
      <c r="K634" s="8" t="n">
        <v>340</v>
      </c>
      <c r="L634" s="11" t="n">
        <v>96.0864</v>
      </c>
      <c r="M634" s="11" t="n">
        <v>96.2866</v>
      </c>
      <c r="N634" s="11" t="n">
        <v>95.9468</v>
      </c>
      <c r="O634" s="11" t="n">
        <v>118.9753</v>
      </c>
      <c r="P634" s="11" t="n">
        <v>96.2892</v>
      </c>
      <c r="Q634" s="11" t="n">
        <v>103.057</v>
      </c>
      <c r="R634" s="11" t="n">
        <v>100.2517</v>
      </c>
      <c r="S634" s="22" t="n">
        <v>999.6</v>
      </c>
      <c r="T634" s="11" t="n">
        <v>57.9</v>
      </c>
      <c r="U634" s="21" t="n">
        <v>107.9567</v>
      </c>
    </row>
    <row r="635" customFormat="false" ht="15" hidden="false" customHeight="true" outlineLevel="0" collapsed="false">
      <c r="A635" s="7" t="n">
        <v>45566</v>
      </c>
      <c r="B635" s="8" t="n">
        <v>12697</v>
      </c>
      <c r="C635" s="8" t="n">
        <v>1780.6</v>
      </c>
      <c r="D635" s="8" t="n">
        <v>82</v>
      </c>
      <c r="E635" s="8" t="n">
        <v>351.5</v>
      </c>
      <c r="F635" s="8" t="n">
        <v>896.3</v>
      </c>
      <c r="G635" s="8" t="n">
        <v>1435.2</v>
      </c>
      <c r="H635" s="8" t="n">
        <v>1103.3</v>
      </c>
      <c r="I635" s="8" t="n">
        <v>1019.4</v>
      </c>
      <c r="J635" s="8" t="n">
        <v>1738.6</v>
      </c>
      <c r="K635" s="8" t="n">
        <v>339.4</v>
      </c>
      <c r="L635" s="11" t="n">
        <v>95.4449</v>
      </c>
      <c r="M635" s="11" t="n">
        <v>95.104</v>
      </c>
      <c r="N635" s="11" t="n">
        <v>95.883</v>
      </c>
      <c r="O635" s="11" t="n">
        <v>120.4193</v>
      </c>
      <c r="P635" s="11" t="n">
        <v>91.9589</v>
      </c>
      <c r="Q635" s="11" t="n">
        <v>102.9605</v>
      </c>
      <c r="R635" s="11" t="n">
        <v>100.9296</v>
      </c>
      <c r="S635" s="22" t="n">
        <v>996.2</v>
      </c>
      <c r="T635" s="11" t="n">
        <v>58.4</v>
      </c>
      <c r="U635" s="21" t="n">
        <v>104.1036</v>
      </c>
    </row>
    <row r="636" customFormat="false" ht="15" hidden="false" customHeight="true" outlineLevel="0" collapsed="false">
      <c r="A636" s="7" t="n">
        <v>45597</v>
      </c>
      <c r="B636" s="8" t="n">
        <v>12711</v>
      </c>
      <c r="C636" s="8" t="n">
        <v>1780.2</v>
      </c>
      <c r="D636" s="8" t="n">
        <v>81.9</v>
      </c>
      <c r="E636" s="8" t="n">
        <v>350.7</v>
      </c>
      <c r="F636" s="8" t="n">
        <v>896.2</v>
      </c>
      <c r="G636" s="8" t="n">
        <v>1435.6</v>
      </c>
      <c r="H636" s="8" t="n">
        <v>1101.4</v>
      </c>
      <c r="I636" s="8" t="n">
        <v>1016.1</v>
      </c>
      <c r="J636" s="8" t="n">
        <v>1772.3</v>
      </c>
      <c r="K636" s="8" t="n">
        <v>339</v>
      </c>
      <c r="L636" s="11" t="n">
        <v>95.7246</v>
      </c>
      <c r="M636" s="11" t="n">
        <v>95.5874</v>
      </c>
      <c r="N636" s="11" t="n">
        <v>95.9436</v>
      </c>
      <c r="O636" s="11" t="n">
        <v>120.303</v>
      </c>
      <c r="P636" s="11" t="n">
        <v>93.6607</v>
      </c>
      <c r="Q636" s="11" t="n">
        <v>103.1661</v>
      </c>
      <c r="R636" s="11" t="n">
        <v>101.8988</v>
      </c>
      <c r="S636" s="22" t="n">
        <v>994.2</v>
      </c>
      <c r="T636" s="11" t="n">
        <v>59.6</v>
      </c>
      <c r="U636" s="21" t="n">
        <v>107.1703</v>
      </c>
    </row>
    <row r="637" customFormat="false" ht="15" hidden="false" customHeight="true" outlineLevel="0" collapsed="false">
      <c r="A637" s="7" t="n">
        <v>45627</v>
      </c>
      <c r="B637" s="8" t="n">
        <v>12693</v>
      </c>
      <c r="C637" s="8" t="n">
        <v>1778.9</v>
      </c>
      <c r="D637" s="8" t="n">
        <v>81.6</v>
      </c>
      <c r="E637" s="8" t="n">
        <v>349.7</v>
      </c>
      <c r="F637" s="8" t="n">
        <v>898.2</v>
      </c>
      <c r="G637" s="8" t="n">
        <v>1432.7</v>
      </c>
      <c r="H637" s="8" t="n">
        <v>1097.5</v>
      </c>
      <c r="I637" s="8" t="n">
        <v>1011.2</v>
      </c>
      <c r="J637" s="8" t="n">
        <v>1765.7</v>
      </c>
      <c r="K637" s="8" t="n">
        <v>338.3</v>
      </c>
      <c r="L637" s="11" t="n">
        <v>96.1524</v>
      </c>
      <c r="M637" s="11" t="n">
        <v>96.0089</v>
      </c>
      <c r="N637" s="11" t="n">
        <v>96.3771</v>
      </c>
      <c r="O637" s="11" t="n">
        <v>121.4869</v>
      </c>
      <c r="P637" s="11" t="n">
        <v>94.3876</v>
      </c>
      <c r="Q637" s="11" t="n">
        <v>104.079</v>
      </c>
      <c r="R637" s="11" t="n">
        <v>102.0999</v>
      </c>
      <c r="S637" s="22" t="n">
        <v>987.8</v>
      </c>
      <c r="T637" s="11" t="n">
        <v>58.6</v>
      </c>
      <c r="U637" s="21" t="n">
        <v>103.5024</v>
      </c>
    </row>
    <row r="638" customFormat="false" ht="15" hidden="false" customHeight="true" outlineLevel="0" collapsed="false">
      <c r="A638" s="7" t="n">
        <v>45658</v>
      </c>
      <c r="B638" s="8" t="n">
        <v>12673</v>
      </c>
      <c r="C638" s="8" t="n">
        <v>1779.2</v>
      </c>
      <c r="D638" s="8" t="n">
        <v>81.8</v>
      </c>
      <c r="E638" s="8" t="n">
        <v>349.1</v>
      </c>
      <c r="F638" s="8" t="n">
        <v>898.6</v>
      </c>
      <c r="G638" s="8" t="n">
        <v>1433.7</v>
      </c>
      <c r="H638" s="8" t="n">
        <v>1096.6</v>
      </c>
      <c r="I638" s="8" t="n">
        <v>1007.6</v>
      </c>
      <c r="J638" s="8" t="n">
        <v>1752.7</v>
      </c>
      <c r="K638" s="8" t="n">
        <v>337.4</v>
      </c>
      <c r="L638" s="11" t="n">
        <v>95.7673</v>
      </c>
      <c r="M638" s="11" t="n">
        <v>96.1163</v>
      </c>
      <c r="N638" s="11" t="n">
        <v>95.4621</v>
      </c>
      <c r="O638" s="11" t="n">
        <v>123.9241</v>
      </c>
      <c r="P638" s="11" t="n">
        <v>92.9663</v>
      </c>
      <c r="Q638" s="11" t="n">
        <v>104.3743</v>
      </c>
      <c r="R638" s="11" t="n">
        <v>100.9082</v>
      </c>
      <c r="S638" s="22" t="n">
        <v>975.5</v>
      </c>
      <c r="T638" s="11" t="n">
        <v>61.9</v>
      </c>
      <c r="U638" s="21" t="n">
        <v>97.1065</v>
      </c>
    </row>
    <row r="639" customFormat="false" ht="15" hidden="false" customHeight="true" outlineLevel="0" collapsed="false">
      <c r="A639" s="7" t="n">
        <v>45689</v>
      </c>
      <c r="B639" s="8" t="n">
        <v>12671</v>
      </c>
      <c r="C639" s="8" t="n">
        <v>1779.6</v>
      </c>
      <c r="D639" s="8" t="n">
        <v>81.2</v>
      </c>
      <c r="E639" s="8" t="n">
        <v>348.5</v>
      </c>
      <c r="F639" s="8" t="n">
        <v>898.2</v>
      </c>
      <c r="G639" s="8" t="n">
        <v>1435.7</v>
      </c>
      <c r="H639" s="8" t="n">
        <v>1095.4</v>
      </c>
      <c r="I639" s="8" t="n">
        <v>1005.7</v>
      </c>
      <c r="J639" s="8" t="n">
        <v>1754.7</v>
      </c>
      <c r="K639" s="8" t="n">
        <v>337.3</v>
      </c>
      <c r="L639" s="11" t="n">
        <v>96.9554</v>
      </c>
      <c r="M639" s="11" t="n">
        <v>97.6761</v>
      </c>
      <c r="N639" s="11" t="n">
        <v>96.2508</v>
      </c>
      <c r="O639" s="11" t="n">
        <v>124.3015</v>
      </c>
      <c r="P639" s="11" t="n">
        <v>98.6264</v>
      </c>
      <c r="Q639" s="11" t="n">
        <v>103.7263</v>
      </c>
      <c r="R639" s="11" t="n">
        <v>102.3781</v>
      </c>
      <c r="S639" s="22" t="n">
        <v>979.5</v>
      </c>
      <c r="T639" s="11" t="n">
        <v>60.6</v>
      </c>
      <c r="U639" s="21" t="n">
        <v>106.4851</v>
      </c>
    </row>
    <row r="640" customFormat="false" ht="15" hidden="false" customHeight="true" outlineLevel="0" collapsed="false">
      <c r="A640" s="7" t="n">
        <v>45717</v>
      </c>
      <c r="B640" s="8" t="n">
        <v>12666</v>
      </c>
      <c r="C640" s="8" t="n">
        <v>1781.9</v>
      </c>
      <c r="D640" s="8" t="n">
        <v>81</v>
      </c>
      <c r="E640" s="8" t="n">
        <v>345.8</v>
      </c>
      <c r="F640" s="8" t="n">
        <v>898.8</v>
      </c>
      <c r="G640" s="8" t="n">
        <v>1434.2</v>
      </c>
      <c r="H640" s="8" t="n">
        <v>1094.9</v>
      </c>
      <c r="I640" s="8" t="n">
        <v>1005.6</v>
      </c>
      <c r="J640" s="8" t="n">
        <v>1750.1</v>
      </c>
      <c r="K640" s="8" t="n">
        <v>337.8</v>
      </c>
      <c r="L640" s="11" t="n">
        <v>97.3898</v>
      </c>
      <c r="M640" s="11" t="n">
        <v>98.1631</v>
      </c>
      <c r="N640" s="11" t="n">
        <v>96.6279</v>
      </c>
      <c r="O640" s="11" t="n">
        <v>125.3975</v>
      </c>
      <c r="P640" s="11" t="n">
        <v>99.0402</v>
      </c>
      <c r="Q640" s="11" t="n">
        <v>103.9919</v>
      </c>
      <c r="R640" s="11" t="n">
        <v>103.332</v>
      </c>
      <c r="S640" s="22" t="n">
        <v>975.3</v>
      </c>
      <c r="T640" s="11" t="n">
        <v>60.7</v>
      </c>
      <c r="U640" s="21" t="n">
        <v>106.2058</v>
      </c>
    </row>
    <row r="641" customFormat="false" ht="15" hidden="false" customHeight="true" outlineLevel="0" collapsed="false">
      <c r="A641" s="7" t="n">
        <v>45748</v>
      </c>
      <c r="B641" s="8" t="n">
        <v>12662</v>
      </c>
      <c r="C641" s="8" t="n">
        <v>1783.7</v>
      </c>
      <c r="D641" s="8" t="n">
        <v>80.3</v>
      </c>
      <c r="E641" s="8" t="n">
        <v>345.1</v>
      </c>
      <c r="F641" s="8" t="n">
        <v>898.6</v>
      </c>
      <c r="G641" s="8" t="n">
        <v>1436.3</v>
      </c>
      <c r="H641" s="8" t="n">
        <v>1096</v>
      </c>
      <c r="I641" s="8" t="n">
        <v>1001.7</v>
      </c>
      <c r="J641" s="8" t="n">
        <v>1747.3</v>
      </c>
      <c r="K641" s="8" t="n">
        <v>339.6</v>
      </c>
      <c r="L641" s="11" t="n">
        <v>97.3314</v>
      </c>
      <c r="M641" s="11" t="n">
        <v>98.1335</v>
      </c>
      <c r="N641" s="11" t="n">
        <v>96.5384</v>
      </c>
      <c r="O641" s="11" t="n">
        <v>124.9065</v>
      </c>
      <c r="P641" s="11" t="n">
        <v>99.0782</v>
      </c>
      <c r="Q641" s="11" t="n">
        <v>104.163</v>
      </c>
      <c r="R641" s="11" t="n">
        <v>103.012</v>
      </c>
      <c r="S641" s="22" t="n">
        <v>972.1</v>
      </c>
      <c r="T641" s="11" t="n">
        <v>60.4</v>
      </c>
      <c r="U641" s="21" t="n">
        <v>105.9218</v>
      </c>
    </row>
    <row r="642" customFormat="false" ht="15" hidden="false" customHeight="true" outlineLevel="0" collapsed="false">
      <c r="A642" s="7" t="n">
        <v>45778</v>
      </c>
      <c r="B642" s="8" t="n">
        <v>12651</v>
      </c>
      <c r="C642" s="8" t="n">
        <v>1785.6</v>
      </c>
      <c r="D642" s="8" t="n">
        <v>79.6</v>
      </c>
      <c r="E642" s="8" t="n">
        <v>344.7</v>
      </c>
      <c r="F642" s="8" t="n">
        <v>899.3</v>
      </c>
      <c r="G642" s="8" t="n">
        <v>1434.8</v>
      </c>
      <c r="H642" s="8" t="n">
        <v>1090.8</v>
      </c>
      <c r="I642" s="8" t="n">
        <v>1000.7</v>
      </c>
      <c r="J642" s="8" t="n">
        <v>1747</v>
      </c>
      <c r="K642" s="8" t="n">
        <v>338.9</v>
      </c>
      <c r="L642" s="11" t="n">
        <v>97.2482</v>
      </c>
      <c r="M642" s="11" t="n">
        <v>98.5999</v>
      </c>
      <c r="N642" s="11" t="n">
        <v>95.8641</v>
      </c>
      <c r="O642" s="11" t="n">
        <v>125.1695</v>
      </c>
      <c r="P642" s="11" t="n">
        <v>101.4996</v>
      </c>
      <c r="Q642" s="11" t="n">
        <v>104.1373</v>
      </c>
      <c r="R642" s="11" t="n">
        <v>101.6048</v>
      </c>
      <c r="S642" s="22" t="n">
        <v>974.3</v>
      </c>
      <c r="T642" s="11" t="n">
        <v>60.4</v>
      </c>
      <c r="U642" s="21" t="n">
        <v>110.478</v>
      </c>
    </row>
    <row r="643" customFormat="false" ht="15" hidden="false" customHeight="true" outlineLevel="0" collapsed="false">
      <c r="A643" s="7" t="n">
        <v>45809</v>
      </c>
      <c r="B643" s="8" t="n">
        <v>12636</v>
      </c>
      <c r="C643" s="8" t="n">
        <v>1784.5</v>
      </c>
      <c r="D643" s="8" t="n">
        <v>79</v>
      </c>
      <c r="E643" s="8" t="n">
        <v>345.2</v>
      </c>
      <c r="F643" s="8" t="n">
        <v>900.3</v>
      </c>
      <c r="G643" s="8" t="n">
        <v>1434.9</v>
      </c>
      <c r="H643" s="8" t="n">
        <v>1087.6</v>
      </c>
      <c r="I643" s="8" t="n">
        <v>997</v>
      </c>
      <c r="J643" s="8" t="n">
        <v>1745.1</v>
      </c>
      <c r="K643" s="8" t="n">
        <v>339.7</v>
      </c>
      <c r="L643" s="11" t="n">
        <v>97.5794</v>
      </c>
      <c r="M643" s="11" t="n">
        <v>98.5758</v>
      </c>
      <c r="N643" s="11" t="n">
        <v>96.5779</v>
      </c>
      <c r="O643" s="11" t="n">
        <v>125.0217</v>
      </c>
      <c r="P643" s="11" t="n">
        <v>101.3531</v>
      </c>
      <c r="Q643" s="11" t="n">
        <v>104.0003</v>
      </c>
      <c r="R643" s="11" t="n">
        <v>102.9333</v>
      </c>
      <c r="S643" s="22" t="n">
        <v>971</v>
      </c>
      <c r="T643" s="11" t="n">
        <v>60.7</v>
      </c>
      <c r="U643" s="21" t="n">
        <v>108.7926</v>
      </c>
    </row>
    <row r="644" customFormat="false" ht="15" hidden="false" customHeight="true" outlineLevel="0" collapsed="false">
      <c r="A644" s="7" t="n">
        <v>45839</v>
      </c>
      <c r="B644" s="8" t="n">
        <v>12625</v>
      </c>
      <c r="C644" s="8" t="n">
        <v>1784.8</v>
      </c>
      <c r="D644" s="8" t="n">
        <v>79</v>
      </c>
      <c r="E644" s="8" t="n">
        <v>342.8</v>
      </c>
      <c r="F644" s="8" t="n">
        <v>900.1</v>
      </c>
      <c r="G644" s="8" t="n">
        <v>1434.7</v>
      </c>
      <c r="H644" s="8" t="n">
        <v>1085</v>
      </c>
      <c r="I644" s="8" t="n">
        <v>995.8</v>
      </c>
      <c r="J644" s="8" t="n">
        <v>1751.4</v>
      </c>
      <c r="K644" s="8" t="n">
        <v>340.2</v>
      </c>
      <c r="L644" s="11" t="n">
        <v>98.0693</v>
      </c>
      <c r="M644" s="11" t="n">
        <v>99.29</v>
      </c>
      <c r="N644" s="11" t="n">
        <v>96.8267</v>
      </c>
      <c r="O644" s="11" t="n">
        <v>127.8787</v>
      </c>
      <c r="P644" s="11" t="n">
        <v>102.0566</v>
      </c>
      <c r="Q644" s="11" t="n">
        <v>104.4672</v>
      </c>
      <c r="R644" s="11" t="n">
        <v>104.258</v>
      </c>
      <c r="S644" s="22" t="n">
        <v>975.4</v>
      </c>
      <c r="T644" s="11" t="n">
        <v>60.6</v>
      </c>
      <c r="U644" s="21" t="n">
        <v>107.4701</v>
      </c>
    </row>
    <row r="645" customFormat="false" ht="15" hidden="false" customHeight="true" outlineLevel="0" collapsed="false">
      <c r="A645" s="7" t="n">
        <v>45870</v>
      </c>
      <c r="B645" s="8" t="n">
        <v>12615</v>
      </c>
      <c r="C645" s="8" t="n">
        <v>1785</v>
      </c>
      <c r="D645" s="8" t="n">
        <v>78.7</v>
      </c>
      <c r="E645" s="8" t="n">
        <v>342</v>
      </c>
      <c r="F645" s="8" t="n">
        <v>901.5</v>
      </c>
      <c r="G645" s="8" t="n">
        <v>1435.8</v>
      </c>
      <c r="H645" s="8" t="n">
        <v>1083.3</v>
      </c>
      <c r="I645" s="8" t="n">
        <v>995</v>
      </c>
      <c r="J645" s="8" t="n">
        <v>1740</v>
      </c>
      <c r="K645" s="8" t="n">
        <v>339</v>
      </c>
      <c r="L645" s="11" t="n">
        <v>98.084</v>
      </c>
      <c r="M645" s="11" t="n">
        <v>99.3948</v>
      </c>
      <c r="N645" s="11" t="n">
        <v>96.7442</v>
      </c>
      <c r="O645" s="11" t="n">
        <v>127.5978</v>
      </c>
      <c r="P645" s="11" t="n">
        <v>103.2734</v>
      </c>
      <c r="Q645" s="11" t="n">
        <v>104.4696</v>
      </c>
      <c r="R645" s="11" t="n">
        <v>104.2533</v>
      </c>
      <c r="S645" s="22" t="n">
        <v>963.2</v>
      </c>
      <c r="T645" s="11" t="n">
        <v>60.5</v>
      </c>
      <c r="U645" s="21" t="n">
        <v>110.5213</v>
      </c>
    </row>
    <row r="646" customFormat="false" ht="15" hidden="false" customHeight="true" outlineLevel="0" collapsed="false">
      <c r="A646" s="7" t="n">
        <v>45901</v>
      </c>
      <c r="B646" s="8" t="n">
        <v>12612</v>
      </c>
      <c r="C646" s="8" t="n">
        <v>1784.1</v>
      </c>
      <c r="D646" s="8" t="n">
        <v>78.7</v>
      </c>
      <c r="E646" s="8" t="n">
        <v>341.8</v>
      </c>
      <c r="F646" s="8" t="n">
        <v>902.1</v>
      </c>
      <c r="G646" s="8" t="n">
        <v>1436.2</v>
      </c>
      <c r="H646" s="8" t="n">
        <v>1085.7</v>
      </c>
      <c r="I646" s="8" t="n">
        <v>993.7</v>
      </c>
      <c r="J646" s="8" t="n">
        <v>1735.4</v>
      </c>
      <c r="K646" s="8" t="n">
        <v>338.1</v>
      </c>
      <c r="L646" s="11" t="n">
        <v>98.0473</v>
      </c>
      <c r="M646" s="11" t="n">
        <v>99.3701</v>
      </c>
      <c r="N646" s="11" t="n">
        <v>96.6947</v>
      </c>
      <c r="O646" s="11" t="n">
        <v>127.4438</v>
      </c>
      <c r="P646" s="11" t="n">
        <v>102.351</v>
      </c>
      <c r="Q646" s="11" t="n">
        <v>104.8514</v>
      </c>
      <c r="R646" s="11" t="n">
        <v>104.0752</v>
      </c>
      <c r="S646" s="22" t="n">
        <v>960.9</v>
      </c>
      <c r="T646" s="11" t="n">
        <v>60.2</v>
      </c>
      <c r="U646" s="21" t="n">
        <v>108.4358</v>
      </c>
    </row>
    <row r="647" customFormat="false" ht="15" hidden="false" customHeight="true" outlineLevel="0" collapsed="false">
      <c r="A647" s="7" t="n">
        <v>45931</v>
      </c>
      <c r="B647" s="8" t="n">
        <v>12603</v>
      </c>
      <c r="C647" s="8" t="n">
        <v>1785</v>
      </c>
      <c r="D647" s="8" t="n">
        <v>78.1</v>
      </c>
      <c r="E647" s="8" t="n">
        <v>339.6</v>
      </c>
      <c r="F647" s="8" t="n">
        <v>903.6</v>
      </c>
      <c r="G647" s="8" t="n">
        <v>1438.7</v>
      </c>
      <c r="H647" s="8" t="n">
        <v>1084.6</v>
      </c>
      <c r="I647" s="8" t="n">
        <v>990.7</v>
      </c>
      <c r="J647" s="8" t="n">
        <v>1731</v>
      </c>
      <c r="K647" s="8" t="n">
        <v>337.8</v>
      </c>
      <c r="L647" s="11" t="n">
        <v>97.2128</v>
      </c>
      <c r="M647" s="11" t="n">
        <v>98.6555</v>
      </c>
      <c r="N647" s="11" t="n">
        <v>95.7303</v>
      </c>
      <c r="O647" s="11" t="n">
        <v>129.414</v>
      </c>
      <c r="P647" s="11" t="n">
        <v>99.3598</v>
      </c>
      <c r="Q647" s="11" t="n">
        <v>104.0197</v>
      </c>
      <c r="R647" s="11" t="n">
        <v>103.1979</v>
      </c>
      <c r="S647" s="22" t="n">
        <v>955.6</v>
      </c>
      <c r="T647" s="11" t="n">
        <v>60.4</v>
      </c>
      <c r="U647" s="21" t="n">
        <v>102.0345</v>
      </c>
    </row>
    <row r="648" customFormat="false" ht="15" hidden="false" customHeight="true" outlineLevel="0" collapsed="false">
      <c r="A648" s="7" t="n">
        <v>45962</v>
      </c>
      <c r="B648" s="8" t="n">
        <v>12593</v>
      </c>
      <c r="C648" s="8" t="n">
        <v>1781.2</v>
      </c>
      <c r="D648" s="8" t="n">
        <v>75.4</v>
      </c>
      <c r="E648" s="8" t="n">
        <v>340</v>
      </c>
      <c r="F648" s="8" t="n">
        <v>903.6</v>
      </c>
      <c r="G648" s="8" t="n">
        <v>1439.9</v>
      </c>
      <c r="H648" s="8" t="n">
        <v>1084.8</v>
      </c>
      <c r="I648" s="8" t="n">
        <v>989.3</v>
      </c>
      <c r="J648" s="8" t="n">
        <v>1735.1</v>
      </c>
      <c r="K648" s="8" t="n">
        <v>335.2</v>
      </c>
      <c r="L648" s="11" t="n">
        <v>97.1299</v>
      </c>
      <c r="M648" s="11" t="n">
        <v>98.4614</v>
      </c>
      <c r="N648" s="11" t="n">
        <v>95.7672</v>
      </c>
      <c r="O648" s="11" t="n">
        <v>130.2655</v>
      </c>
      <c r="P648" s="11" t="n">
        <v>97.8276</v>
      </c>
      <c r="Q648" s="11" t="n">
        <v>105.0642</v>
      </c>
      <c r="R648" s="11" t="n">
        <v>102.4229</v>
      </c>
      <c r="S648" s="22" t="n">
        <v>955.3</v>
      </c>
      <c r="T648" s="11" t="n">
        <v>61.1</v>
      </c>
      <c r="U648" s="21" t="n">
        <v>100.4798</v>
      </c>
    </row>
    <row r="649" customFormat="false" ht="15" hidden="false" customHeight="true" outlineLevel="0" collapsed="false">
      <c r="A649" s="7" t="n">
        <v>45992</v>
      </c>
      <c r="B649" s="8" t="n">
        <v>12580</v>
      </c>
      <c r="C649" s="8" t="n">
        <v>1780.2</v>
      </c>
      <c r="D649" s="8" t="n">
        <v>75.2</v>
      </c>
      <c r="E649" s="8" t="n">
        <v>340.5</v>
      </c>
      <c r="F649" s="8" t="n">
        <v>900.8</v>
      </c>
      <c r="G649" s="8" t="n">
        <v>1439.7</v>
      </c>
      <c r="H649" s="8" t="n">
        <v>1084.4</v>
      </c>
      <c r="I649" s="8" t="n">
        <v>989.5</v>
      </c>
      <c r="J649" s="8" t="n">
        <v>1733</v>
      </c>
      <c r="K649" s="8" t="n">
        <v>334.3</v>
      </c>
      <c r="L649" s="11" t="n">
        <v>96.9857</v>
      </c>
      <c r="M649" s="11" t="n">
        <v>98.4655</v>
      </c>
      <c r="N649" s="11" t="n">
        <v>95.4627</v>
      </c>
      <c r="O649" s="11" t="n">
        <v>130.0517</v>
      </c>
      <c r="P649" s="11" t="n">
        <v>98.3148</v>
      </c>
      <c r="Q649" s="11" t="n">
        <v>104.9865</v>
      </c>
      <c r="R649" s="11" t="n">
        <v>101.4848</v>
      </c>
      <c r="S649" s="22" t="n">
        <v>951</v>
      </c>
      <c r="T649" s="11" t="n">
        <v>61</v>
      </c>
      <c r="U649" s="21" t="n">
        <v>101.0674</v>
      </c>
    </row>
    <row r="650" customFormat="false" ht="15" hidden="false" customHeight="true" outlineLevel="0" collapsed="false">
      <c r="A650" s="7" t="n">
        <v>46023</v>
      </c>
      <c r="B650" s="8" t="n">
        <v>12582</v>
      </c>
      <c r="C650" s="8" t="n">
        <v>1780.2</v>
      </c>
      <c r="D650" s="8" t="n">
        <v>74.5</v>
      </c>
      <c r="E650" s="8" t="n">
        <v>340.7</v>
      </c>
      <c r="F650" s="8" t="n">
        <v>898</v>
      </c>
      <c r="G650" s="8" t="n">
        <v>1438.8</v>
      </c>
      <c r="H650" s="8" t="n">
        <v>1084.4</v>
      </c>
      <c r="I650" s="8" t="n">
        <v>988.3</v>
      </c>
      <c r="J650" s="8" t="n">
        <v>1739.2</v>
      </c>
      <c r="K650" s="8" t="n">
        <v>333.9</v>
      </c>
      <c r="L650" s="11" t="n">
        <v>97.0786</v>
      </c>
      <c r="M650" s="11" t="n">
        <v>99.4195</v>
      </c>
      <c r="N650" s="11" t="n">
        <v>94.6256</v>
      </c>
      <c r="O650" s="11" t="n">
        <v>131.9862</v>
      </c>
      <c r="P650" s="11" t="n">
        <v>99.296</v>
      </c>
      <c r="Q650" s="11" t="n">
        <v>103.865</v>
      </c>
      <c r="R650" s="11" t="n">
        <v>101.5734</v>
      </c>
      <c r="S650" s="22" t="n">
        <v>952.3</v>
      </c>
      <c r="T650" s="11" t="n">
        <v>61.1</v>
      </c>
      <c r="U650" s="21" t="n">
        <v>103.1764</v>
      </c>
    </row>
    <row r="651" customFormat="false" ht="15" hidden="false" customHeight="true" outlineLevel="0" collapsed="false">
      <c r="A651" s="7" t="n">
        <v>46054</v>
      </c>
      <c r="B651" s="8" t="n">
        <v>12583</v>
      </c>
      <c r="C651" s="8" t="n">
        <v>1779.9</v>
      </c>
      <c r="D651" s="8" t="n">
        <v>73.8</v>
      </c>
      <c r="E651" s="8" t="n">
        <v>341.1</v>
      </c>
      <c r="F651" s="8" t="n">
        <v>898.8</v>
      </c>
      <c r="G651" s="8" t="n">
        <v>1440.4</v>
      </c>
      <c r="H651" s="8" t="n">
        <v>1084.8</v>
      </c>
      <c r="I651" s="8" t="n">
        <v>987.8</v>
      </c>
      <c r="J651" s="8" t="n">
        <v>1743.3</v>
      </c>
      <c r="K651" s="8" t="n">
        <v>335.9</v>
      </c>
      <c r="L651" s="11" t="n">
        <v>97.7645</v>
      </c>
      <c r="M651" s="11" t="n">
        <v>99.8729</v>
      </c>
      <c r="N651" s="11" t="n">
        <v>95.5634</v>
      </c>
      <c r="O651" s="11" t="n">
        <v>132.3492</v>
      </c>
      <c r="P651" s="11" t="n">
        <v>101.2728</v>
      </c>
      <c r="Q651" s="11" t="n">
        <v>103.6847</v>
      </c>
      <c r="R651" s="11" t="n">
        <v>102.1972</v>
      </c>
      <c r="S651" s="22" t="n">
        <v>957.4</v>
      </c>
      <c r="T651" s="11" t="n">
        <v>60.9</v>
      </c>
      <c r="U651" s="21" t="n">
        <v>106.7323</v>
      </c>
    </row>
    <row r="652" customFormat="false" ht="15" hidden="false" customHeight="true" outlineLevel="0" collapsed="false">
      <c r="A652" s="7" t="n">
        <v>46082</v>
      </c>
      <c r="B652" s="8" t="n">
        <v>12598</v>
      </c>
      <c r="C652" s="8" t="n">
        <v>1778.3</v>
      </c>
      <c r="D652" s="8" t="n">
        <v>74.4</v>
      </c>
      <c r="E652" s="8" t="n">
        <v>341</v>
      </c>
      <c r="F652" s="8" t="n">
        <v>894.6</v>
      </c>
      <c r="G652" s="8" t="n">
        <v>1443.6</v>
      </c>
      <c r="H652" s="8" t="n">
        <v>1085.8</v>
      </c>
      <c r="I652" s="8" t="n">
        <v>989.5</v>
      </c>
      <c r="J652" s="8" t="n">
        <v>1750.6</v>
      </c>
      <c r="K652" s="8" t="n">
        <v>333.8</v>
      </c>
      <c r="L652" s="11" t="n">
        <v>97.876</v>
      </c>
      <c r="M652" s="11" t="n">
        <v>99.8098</v>
      </c>
      <c r="N652" s="11" t="n">
        <v>95.8638</v>
      </c>
      <c r="O652" s="11" t="n">
        <v>132.5205</v>
      </c>
      <c r="P652" s="11" t="n">
        <v>100.1549</v>
      </c>
      <c r="Q652" s="11" t="n">
        <v>104.1906</v>
      </c>
      <c r="R652" s="11" t="n">
        <v>102.9034</v>
      </c>
      <c r="S652" s="22" t="n">
        <v>959.1</v>
      </c>
      <c r="T652" s="11" t="n">
        <v>61.3</v>
      </c>
      <c r="U652" s="21" t="n">
        <v>104.5068</v>
      </c>
    </row>
    <row r="653" customFormat="false" ht="15" hidden="false" customHeight="true" outlineLevel="0" collapsed="false">
      <c r="A653" s="7" t="n">
        <v>46113</v>
      </c>
      <c r="B653" s="8" t="n">
        <v>12597</v>
      </c>
      <c r="C653" s="8" t="n">
        <v>1778.8</v>
      </c>
      <c r="D653" s="8" t="n">
        <v>73.2</v>
      </c>
      <c r="E653" s="8" t="n">
        <v>340.3</v>
      </c>
      <c r="F653" s="8" t="n">
        <v>897.7</v>
      </c>
      <c r="G653" s="8" t="n">
        <v>1444.6</v>
      </c>
      <c r="H653" s="8" t="n">
        <v>1083.9</v>
      </c>
      <c r="I653" s="8" t="n">
        <v>992.6</v>
      </c>
      <c r="J653" s="8" t="n">
        <v>1745.2</v>
      </c>
      <c r="K653" s="8" t="n">
        <v>332.8</v>
      </c>
      <c r="L653" s="11" t="n">
        <v>98.5997</v>
      </c>
      <c r="M653" s="11" t="n">
        <v>100.8622</v>
      </c>
      <c r="N653" s="11" t="n">
        <v>96.2323</v>
      </c>
      <c r="O653" s="11" t="n">
        <v>135.287</v>
      </c>
      <c r="P653" s="11" t="n">
        <v>102.5686</v>
      </c>
      <c r="Q653" s="11" t="n">
        <v>105.9343</v>
      </c>
      <c r="R653" s="11" t="n">
        <v>102.3741</v>
      </c>
      <c r="S653" s="22" t="n">
        <v>953.7</v>
      </c>
      <c r="T653" s="11" t="n">
        <v>60.5</v>
      </c>
      <c r="U653" s="21" t="n">
        <v>107.4044</v>
      </c>
    </row>
    <row r="654" customFormat="false" ht="15" hidden="false" customHeight="true" outlineLevel="0" collapsed="false">
      <c r="A654" s="7" t="n">
        <v>46143</v>
      </c>
      <c r="B654" s="8" t="n">
        <v>12595</v>
      </c>
      <c r="C654" s="8" t="n">
        <v>1771.9</v>
      </c>
      <c r="D654" s="8" t="n">
        <v>72.8</v>
      </c>
      <c r="E654" s="8" t="n">
        <v>340.3</v>
      </c>
      <c r="F654" s="8" t="n">
        <v>898.7</v>
      </c>
      <c r="G654" s="8" t="n">
        <v>1448.4</v>
      </c>
      <c r="H654" s="8" t="n">
        <v>1085.8</v>
      </c>
      <c r="I654" s="8" t="n">
        <v>993.9</v>
      </c>
      <c r="J654" s="8" t="n">
        <v>1749.9</v>
      </c>
      <c r="K654" s="8" t="n">
        <v>330.7</v>
      </c>
      <c r="L654" s="11" t="n">
        <v>98.6976</v>
      </c>
      <c r="M654" s="11" t="n">
        <v>101.8498</v>
      </c>
      <c r="N654" s="11" t="n">
        <v>95.3672</v>
      </c>
      <c r="O654" s="11" t="n">
        <v>136.4063</v>
      </c>
      <c r="P654" s="11" t="n">
        <v>103.8299</v>
      </c>
      <c r="Q654" s="11" t="n">
        <v>104.7513</v>
      </c>
      <c r="R654" s="11" t="n">
        <v>101.7996</v>
      </c>
      <c r="S654" s="22" t="n">
        <v>957</v>
      </c>
      <c r="T654" s="11" t="n">
        <v>61.1</v>
      </c>
      <c r="U654" s="21" t="n">
        <v>109.3604</v>
      </c>
    </row>
    <row r="655" customFormat="false" ht="15" hidden="false" customHeight="true" outlineLevel="0" collapsed="false">
      <c r="A655" s="7" t="n">
        <v>46174</v>
      </c>
      <c r="B655" s="8" t="n">
        <v>12606</v>
      </c>
      <c r="C655" s="8" t="n">
        <v>1770.5</v>
      </c>
      <c r="D655" s="8" t="n">
        <v>72.4</v>
      </c>
      <c r="E655" s="8" t="n">
        <v>339.5</v>
      </c>
      <c r="F655" s="8" t="n">
        <v>900.8</v>
      </c>
      <c r="G655" s="8" t="n">
        <v>1450.2</v>
      </c>
      <c r="H655" s="8" t="n">
        <v>1088.6</v>
      </c>
      <c r="I655" s="8" t="n">
        <v>995.1</v>
      </c>
      <c r="J655" s="8" t="n">
        <v>1752.5</v>
      </c>
      <c r="K655" s="8" t="n">
        <v>330.1</v>
      </c>
      <c r="L655" s="11" t="n">
        <v>98.6995</v>
      </c>
      <c r="M655" s="11" t="n">
        <v>101.6971</v>
      </c>
      <c r="N655" s="11" t="n">
        <v>95.5366</v>
      </c>
      <c r="O655" s="11" t="n">
        <v>136.5157</v>
      </c>
      <c r="P655" s="11" t="n">
        <v>104.1502</v>
      </c>
      <c r="Q655" s="11" t="n">
        <v>104.8086</v>
      </c>
      <c r="R655" s="11" t="n">
        <v>101.6353</v>
      </c>
      <c r="S655" s="22" t="n">
        <v>956.6</v>
      </c>
      <c r="T655" s="11" t="n">
        <v>61.3</v>
      </c>
      <c r="U655" s="21" t="n">
        <v>110.1178</v>
      </c>
    </row>
    <row r="657" customFormat="false" ht="15" hidden="false" customHeight="true" outlineLevel="0" collapsed="false">
      <c r="A657" s="10" t="s">
        <v>248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34" min="1" style="1" width="12"/>
  </cols>
  <sheetData>
    <row r="1" customFormat="false" ht="45.75" hidden="false" customHeight="true" outlineLevel="0" collapsed="false">
      <c r="A1" s="5" t="s">
        <v>88</v>
      </c>
      <c r="B1" s="6" t="s">
        <v>228</v>
      </c>
      <c r="C1" s="6" t="s">
        <v>229</v>
      </c>
      <c r="D1" s="6" t="s">
        <v>230</v>
      </c>
      <c r="E1" s="6" t="s">
        <v>231</v>
      </c>
      <c r="F1" s="6" t="s">
        <v>232</v>
      </c>
      <c r="G1" s="6" t="s">
        <v>233</v>
      </c>
      <c r="H1" s="6" t="s">
        <v>234</v>
      </c>
      <c r="I1" s="6" t="s">
        <v>235</v>
      </c>
      <c r="J1" s="6" t="s">
        <v>236</v>
      </c>
      <c r="K1" s="6" t="s">
        <v>237</v>
      </c>
      <c r="L1" s="6" t="s">
        <v>249</v>
      </c>
      <c r="M1" s="6" t="s">
        <v>250</v>
      </c>
      <c r="N1" s="6" t="s">
        <v>251</v>
      </c>
      <c r="O1" s="6" t="s">
        <v>252</v>
      </c>
      <c r="P1" s="6" t="s">
        <v>253</v>
      </c>
      <c r="Q1" s="6" t="s">
        <v>254</v>
      </c>
      <c r="R1" s="6" t="s">
        <v>255</v>
      </c>
      <c r="S1" s="6" t="s">
        <v>256</v>
      </c>
      <c r="T1" s="6" t="s">
        <v>245</v>
      </c>
      <c r="U1" s="6" t="s">
        <v>257</v>
      </c>
      <c r="V1" s="6" t="s">
        <v>258</v>
      </c>
      <c r="W1" s="6" t="s">
        <v>259</v>
      </c>
      <c r="X1" s="6" t="s">
        <v>260</v>
      </c>
      <c r="Y1" s="6" t="s">
        <v>261</v>
      </c>
      <c r="Z1" s="6" t="s">
        <v>262</v>
      </c>
      <c r="AA1" s="6" t="s">
        <v>263</v>
      </c>
      <c r="AB1" s="6" t="s">
        <v>264</v>
      </c>
      <c r="AC1" s="6" t="s">
        <v>265</v>
      </c>
      <c r="AD1" s="6" t="s">
        <v>266</v>
      </c>
      <c r="AE1" s="6" t="s">
        <v>267</v>
      </c>
      <c r="AF1" s="6" t="s">
        <v>268</v>
      </c>
      <c r="AG1" s="6" t="s">
        <v>269</v>
      </c>
      <c r="AH1" s="6" t="s">
        <v>270</v>
      </c>
      <c r="AI1" s="6" t="s">
        <v>271</v>
      </c>
      <c r="AJ1" s="6" t="s">
        <v>272</v>
      </c>
      <c r="AK1" s="6" t="s">
        <v>273</v>
      </c>
      <c r="AL1" s="6" t="s">
        <v>274</v>
      </c>
      <c r="AM1" s="6" t="s">
        <v>275</v>
      </c>
      <c r="AN1" s="6" t="s">
        <v>276</v>
      </c>
      <c r="AO1" s="6" t="s">
        <v>277</v>
      </c>
      <c r="AP1" s="20" t="s">
        <v>278</v>
      </c>
      <c r="AQ1" s="20" t="s">
        <v>279</v>
      </c>
      <c r="AR1" s="20" t="s">
        <v>280</v>
      </c>
      <c r="AS1" s="20" t="s">
        <v>281</v>
      </c>
      <c r="AT1" s="20" t="s">
        <v>282</v>
      </c>
      <c r="AU1" s="20" t="s">
        <v>283</v>
      </c>
      <c r="AV1" s="20" t="s">
        <v>284</v>
      </c>
      <c r="AW1" s="20" t="s">
        <v>285</v>
      </c>
      <c r="AX1" s="20" t="s">
        <v>286</v>
      </c>
      <c r="AY1" s="20" t="s">
        <v>287</v>
      </c>
      <c r="AZ1" s="20" t="s">
        <v>288</v>
      </c>
    </row>
    <row r="2" customFormat="false" ht="15" hidden="false" customHeight="true" outlineLevel="0" collapsed="false">
      <c r="A2" s="15" t="n">
        <v>1972</v>
      </c>
      <c r="B2" s="8" t="n">
        <f aca="false">IFERROR(AVERAGEIFS('Segments Monthly'!B$2:B$655,'Segments Monthly'!$A$2:$A$655,"&gt;="&amp;DATE(A2,1,1),'Segments Monthly'!$A$2:$A$655,"&lt;="&amp;DATE(A2,12,31)),"")</f>
        <v>17664.0833333333</v>
      </c>
      <c r="C2" s="8" t="str">
        <f aca="false">IFERROR(AVERAGEIFS('Segments Monthly'!C$2:C$655,'Segments Monthly'!$A$2:$A$655,"&gt;="&amp;DATE(A2,1,1),'Segments Monthly'!$A$2:$A$655,"&lt;="&amp;DATE(A2,12,31)),"")</f>
        <v/>
      </c>
      <c r="D2" s="8" t="str">
        <f aca="false">IFERROR(AVERAGEIFS('Segments Monthly'!D$2:D$655,'Segments Monthly'!$A$2:$A$655,"&gt;="&amp;DATE(A2,1,1),'Segments Monthly'!$A$2:$A$655,"&lt;="&amp;DATE(A2,12,31)),"")</f>
        <v/>
      </c>
      <c r="E2" s="8" t="str">
        <f aca="false">IFERROR(AVERAGEIFS('Segments Monthly'!E$2:E$655,'Segments Monthly'!$A$2:$A$655,"&gt;="&amp;DATE(A2,1,1),'Segments Monthly'!$A$2:$A$655,"&lt;="&amp;DATE(A2,12,31)),"")</f>
        <v/>
      </c>
      <c r="F2" s="8" t="str">
        <f aca="false">IFERROR(AVERAGEIFS('Segments Monthly'!F$2:F$655,'Segments Monthly'!$A$2:$A$655,"&gt;="&amp;DATE(A2,1,1),'Segments Monthly'!$A$2:$A$655,"&lt;="&amp;DATE(A2,12,31)),"")</f>
        <v/>
      </c>
      <c r="G2" s="8" t="str">
        <f aca="false">IFERROR(AVERAGEIFS('Segments Monthly'!G$2:G$655,'Segments Monthly'!$A$2:$A$655,"&gt;="&amp;DATE(A2,1,1),'Segments Monthly'!$A$2:$A$655,"&lt;="&amp;DATE(A2,12,31)),"")</f>
        <v/>
      </c>
      <c r="H2" s="8" t="str">
        <f aca="false">IFERROR(AVERAGEIFS('Segments Monthly'!H$2:H$655,'Segments Monthly'!$A$2:$A$655,"&gt;="&amp;DATE(A2,1,1),'Segments Monthly'!$A$2:$A$655,"&lt;="&amp;DATE(A2,12,31)),"")</f>
        <v/>
      </c>
      <c r="I2" s="8" t="str">
        <f aca="false">IFERROR(AVERAGEIFS('Segments Monthly'!I$2:I$655,'Segments Monthly'!$A$2:$A$655,"&gt;="&amp;DATE(A2,1,1),'Segments Monthly'!$A$2:$A$655,"&lt;="&amp;DATE(A2,12,31)),"")</f>
        <v/>
      </c>
      <c r="J2" s="8" t="str">
        <f aca="false">IFERROR(AVERAGEIFS('Segments Monthly'!J$2:J$655,'Segments Monthly'!$A$2:$A$655,"&gt;="&amp;DATE(A2,1,1),'Segments Monthly'!$A$2:$A$655,"&lt;="&amp;DATE(A2,12,31)),"")</f>
        <v/>
      </c>
      <c r="K2" s="8" t="str">
        <f aca="false">IFERROR(AVERAGEIFS('Segments Monthly'!K$2:K$655,'Segments Monthly'!$A$2:$A$655,"&gt;="&amp;DATE(A2,1,1),'Segments Monthly'!$A$2:$A$655,"&lt;="&amp;DATE(A2,12,31)),"")</f>
        <v/>
      </c>
      <c r="L2" s="11" t="n">
        <f aca="false">IFERROR(AVERAGEIFS('Segments Monthly'!L$2:L$655,'Segments Monthly'!$A$2:$A$655,"&gt;="&amp;DATE(A2,1,1),'Segments Monthly'!$A$2:$A$655,"&lt;="&amp;DATE(A2,12,31)),"")</f>
        <v>37.48085</v>
      </c>
      <c r="M2" s="11" t="n">
        <f aca="false">IFERROR(AVERAGEIFS('Segments Monthly'!M$2:M$655,'Segments Monthly'!$A$2:$A$655,"&gt;="&amp;DATE(A2,1,1),'Segments Monthly'!$A$2:$A$655,"&lt;="&amp;DATE(A2,12,31)),"")</f>
        <v>24.728375</v>
      </c>
      <c r="N2" s="11" t="n">
        <f aca="false">IFERROR(AVERAGEIFS('Segments Monthly'!N$2:N$655,'Segments Monthly'!$A$2:$A$655,"&gt;="&amp;DATE(A2,1,1),'Segments Monthly'!$A$2:$A$655,"&lt;="&amp;DATE(A2,12,31)),"")</f>
        <v>64.2120833333333</v>
      </c>
      <c r="O2" s="11" t="n">
        <f aca="false">IFERROR(AVERAGEIFS('Segments Monthly'!O$2:O$655,'Segments Monthly'!$A$2:$A$655,"&gt;="&amp;DATE(A2,1,1),'Segments Monthly'!$A$2:$A$655,"&lt;="&amp;DATE(A2,12,31)),"")</f>
        <v>0.433433333333333</v>
      </c>
      <c r="P2" s="11" t="n">
        <f aca="false">IFERROR(AVERAGEIFS('Segments Monthly'!P$2:P$655,'Segments Monthly'!$A$2:$A$655,"&gt;="&amp;DATE(A2,1,1),'Segments Monthly'!$A$2:$A$655,"&lt;="&amp;DATE(A2,12,31)),"")</f>
        <v>43.6665</v>
      </c>
      <c r="Q2" s="11" t="n">
        <f aca="false">IFERROR(AVERAGEIFS('Segments Monthly'!Q$2:Q$655,'Segments Monthly'!$A$2:$A$655,"&gt;="&amp;DATE(A2,1,1),'Segments Monthly'!$A$2:$A$655,"&lt;="&amp;DATE(A2,12,31)),"")</f>
        <v>52.903975</v>
      </c>
      <c r="R2" s="11" t="n">
        <f aca="false">IFERROR(AVERAGEIFS('Segments Monthly'!R$2:R$655,'Segments Monthly'!$A$2:$A$655,"&gt;="&amp;DATE(A2,1,1),'Segments Monthly'!$A$2:$A$655,"&lt;="&amp;DATE(A2,12,31)),"")</f>
        <v>51.7510333333333</v>
      </c>
      <c r="S2" s="3"/>
      <c r="T2" s="8" t="str">
        <f aca="false">IFERROR(AVERAGEIFS('Segments Monthly'!S$2:S$655,'Segments Monthly'!$A$2:$A$655,"&gt;="&amp;DATE(A2,1,1),'Segments Monthly'!$A$2:$A$655,"&lt;="&amp;DATE(A2,12,31)),"")</f>
        <v/>
      </c>
      <c r="U2" s="11" t="n">
        <f aca="false">IFERROR(L2/L$30*100,"")</f>
        <v>40.2081594000667</v>
      </c>
      <c r="V2" s="11" t="n">
        <f aca="false">IFERROR(O2/O$30*100,"")</f>
        <v>1.39450771159118</v>
      </c>
      <c r="W2" s="11" t="n">
        <f aca="false">IFERROR(P2/P$30*100,"")</f>
        <v>55.1800698936179</v>
      </c>
      <c r="X2" s="11" t="n">
        <f aca="false">IFERROR(Q2/Q$30*100,"")</f>
        <v>59.9532705602641</v>
      </c>
      <c r="Y2" s="11" t="n">
        <f aca="false">IFERROR(R2/R$30*100,"")</f>
        <v>50.2311232619651</v>
      </c>
      <c r="Z2" s="11" t="str">
        <f aca="false">IFERROR(AVERAGEIFS('Segments Monthly'!T$2:T$655,'Segments Monthly'!$A$2:$A$655,"&gt;="&amp;DATE(A2,1,1),'Segments Monthly'!$A$2:$A$655,"&lt;="&amp;DATE(A2,12,31)),"")</f>
        <v/>
      </c>
      <c r="AA2" s="11" t="n">
        <f aca="false">IFERROR(B2/B$20*100,"")</f>
        <v>99.8271607263959</v>
      </c>
      <c r="AB2" s="11" t="str">
        <f aca="false">IFERROR(C2/C$20*100,"")</f>
        <v/>
      </c>
      <c r="AC2" s="11" t="str">
        <f aca="false">IFERROR(D2/D$20*100,"")</f>
        <v/>
      </c>
      <c r="AD2" s="11" t="str">
        <f aca="false">IFERROR(E2/E$20*100,"")</f>
        <v/>
      </c>
      <c r="AE2" s="11" t="str">
        <f aca="false">IFERROR(F2/F$20*100,"")</f>
        <v/>
      </c>
      <c r="AF2" s="11" t="str">
        <f aca="false">IFERROR(H2/H$20*100,"")</f>
        <v/>
      </c>
      <c r="AG2" s="11" t="str">
        <f aca="false">IFERROR(I2/I$20*100,"")</f>
        <v/>
      </c>
      <c r="AH2" s="11" t="str">
        <f aca="false">IFERROR(J2/J$20*100,"")</f>
        <v/>
      </c>
      <c r="AI2" s="11" t="str">
        <f aca="false">IFERROR(T2/T$20*100,"")</f>
        <v/>
      </c>
      <c r="AJ2" s="11" t="n">
        <f aca="false">IFERROR(L2/L$20*100,"")</f>
        <v>63.6340806423705</v>
      </c>
      <c r="AK2" s="11" t="n">
        <f aca="false">IFERROR(O2/O$20*100,"")</f>
        <v>10.5115094682808</v>
      </c>
      <c r="AL2" s="11" t="n">
        <f aca="false">IFERROR(Q2/Q$20*100,"")</f>
        <v>71.2111274842521</v>
      </c>
      <c r="AM2" s="11" t="str">
        <f aca="false">IFERROR(Z2/Z$49*100,"")</f>
        <v/>
      </c>
      <c r="AN2" s="11" t="str">
        <f aca="false">IFERROR(I2/I$49*100,"")</f>
        <v/>
      </c>
      <c r="AO2" s="11" t="str">
        <f aca="false">IFERROR(T2/T$49*100,"")</f>
        <v/>
      </c>
      <c r="AP2" s="21" t="n">
        <f aca="false">IFERROR(AVERAGEIFS('Segments Monthly'!U$2:U$655,'Segments Monthly'!$A$2:$A$655,"&gt;="&amp;DATE(A2,1,1),'Segments Monthly'!$A$2:$A$655,"&lt;="&amp;DATE(A2,12,31)),"")</f>
        <v>39.944925</v>
      </c>
      <c r="AQ2" s="21" t="n">
        <f aca="false">IFERROR(AP2/AP$20*100,"")</f>
        <v>81.3654393646918</v>
      </c>
    </row>
    <row r="3" customFormat="false" ht="15" hidden="false" customHeight="true" outlineLevel="0" collapsed="false">
      <c r="A3" s="15" t="n">
        <v>1973</v>
      </c>
      <c r="B3" s="8" t="n">
        <f aca="false">IFERROR(AVERAGEIFS('Segments Monthly'!B$2:B$655,'Segments Monthly'!$A$2:$A$655,"&gt;="&amp;DATE(A3,1,1),'Segments Monthly'!$A$2:$A$655,"&lt;="&amp;DATE(A3,12,31)),"")</f>
        <v>18584.1666666667</v>
      </c>
      <c r="C3" s="8" t="str">
        <f aca="false">IFERROR(AVERAGEIFS('Segments Monthly'!C$2:C$655,'Segments Monthly'!$A$2:$A$655,"&gt;="&amp;DATE(A3,1,1),'Segments Monthly'!$A$2:$A$655,"&lt;="&amp;DATE(A3,12,31)),"")</f>
        <v/>
      </c>
      <c r="D3" s="8" t="str">
        <f aca="false">IFERROR(AVERAGEIFS('Segments Monthly'!D$2:D$655,'Segments Monthly'!$A$2:$A$655,"&gt;="&amp;DATE(A3,1,1),'Segments Monthly'!$A$2:$A$655,"&lt;="&amp;DATE(A3,12,31)),"")</f>
        <v/>
      </c>
      <c r="E3" s="8" t="str">
        <f aca="false">IFERROR(AVERAGEIFS('Segments Monthly'!E$2:E$655,'Segments Monthly'!$A$2:$A$655,"&gt;="&amp;DATE(A3,1,1),'Segments Monthly'!$A$2:$A$655,"&lt;="&amp;DATE(A3,12,31)),"")</f>
        <v/>
      </c>
      <c r="F3" s="8" t="str">
        <f aca="false">IFERROR(AVERAGEIFS('Segments Monthly'!F$2:F$655,'Segments Monthly'!$A$2:$A$655,"&gt;="&amp;DATE(A3,1,1),'Segments Monthly'!$A$2:$A$655,"&lt;="&amp;DATE(A3,12,31)),"")</f>
        <v/>
      </c>
      <c r="G3" s="8" t="str">
        <f aca="false">IFERROR(AVERAGEIFS('Segments Monthly'!G$2:G$655,'Segments Monthly'!$A$2:$A$655,"&gt;="&amp;DATE(A3,1,1),'Segments Monthly'!$A$2:$A$655,"&lt;="&amp;DATE(A3,12,31)),"")</f>
        <v/>
      </c>
      <c r="H3" s="8" t="str">
        <f aca="false">IFERROR(AVERAGEIFS('Segments Monthly'!H$2:H$655,'Segments Monthly'!$A$2:$A$655,"&gt;="&amp;DATE(A3,1,1),'Segments Monthly'!$A$2:$A$655,"&lt;="&amp;DATE(A3,12,31)),"")</f>
        <v/>
      </c>
      <c r="I3" s="8" t="str">
        <f aca="false">IFERROR(AVERAGEIFS('Segments Monthly'!I$2:I$655,'Segments Monthly'!$A$2:$A$655,"&gt;="&amp;DATE(A3,1,1),'Segments Monthly'!$A$2:$A$655,"&lt;="&amp;DATE(A3,12,31)),"")</f>
        <v/>
      </c>
      <c r="J3" s="8" t="str">
        <f aca="false">IFERROR(AVERAGEIFS('Segments Monthly'!J$2:J$655,'Segments Monthly'!$A$2:$A$655,"&gt;="&amp;DATE(A3,1,1),'Segments Monthly'!$A$2:$A$655,"&lt;="&amp;DATE(A3,12,31)),"")</f>
        <v/>
      </c>
      <c r="K3" s="8" t="str">
        <f aca="false">IFERROR(AVERAGEIFS('Segments Monthly'!K$2:K$655,'Segments Monthly'!$A$2:$A$655,"&gt;="&amp;DATE(A3,1,1),'Segments Monthly'!$A$2:$A$655,"&lt;="&amp;DATE(A3,12,31)),"")</f>
        <v/>
      </c>
      <c r="L3" s="11" t="n">
        <f aca="false">IFERROR(AVERAGEIFS('Segments Monthly'!L$2:L$655,'Segments Monthly'!$A$2:$A$655,"&gt;="&amp;DATE(A3,1,1),'Segments Monthly'!$A$2:$A$655,"&lt;="&amp;DATE(A3,12,31)),"")</f>
        <v>40.9367333333333</v>
      </c>
      <c r="M3" s="11" t="n">
        <f aca="false">IFERROR(AVERAGEIFS('Segments Monthly'!M$2:M$655,'Segments Monthly'!$A$2:$A$655,"&gt;="&amp;DATE(A3,1,1),'Segments Monthly'!$A$2:$A$655,"&lt;="&amp;DATE(A3,12,31)),"")</f>
        <v>27.8119833333333</v>
      </c>
      <c r="N3" s="11" t="n">
        <f aca="false">IFERROR(AVERAGEIFS('Segments Monthly'!N$2:N$655,'Segments Monthly'!$A$2:$A$655,"&gt;="&amp;DATE(A3,1,1),'Segments Monthly'!$A$2:$A$655,"&lt;="&amp;DATE(A3,12,31)),"")</f>
        <v>67.1994083333333</v>
      </c>
      <c r="O3" s="11" t="n">
        <f aca="false">IFERROR(AVERAGEIFS('Segments Monthly'!O$2:O$655,'Segments Monthly'!$A$2:$A$655,"&gt;="&amp;DATE(A3,1,1),'Segments Monthly'!$A$2:$A$655,"&lt;="&amp;DATE(A3,12,31)),"")</f>
        <v>0.51375</v>
      </c>
      <c r="P3" s="11" t="n">
        <f aca="false">IFERROR(AVERAGEIFS('Segments Monthly'!P$2:P$655,'Segments Monthly'!$A$2:$A$655,"&gt;="&amp;DATE(A3,1,1),'Segments Monthly'!$A$2:$A$655,"&lt;="&amp;DATE(A3,12,31)),"")</f>
        <v>49.85155</v>
      </c>
      <c r="Q3" s="11" t="n">
        <f aca="false">IFERROR(AVERAGEIFS('Segments Monthly'!Q$2:Q$655,'Segments Monthly'!$A$2:$A$655,"&gt;="&amp;DATE(A3,1,1),'Segments Monthly'!$A$2:$A$655,"&lt;="&amp;DATE(A3,12,31)),"")</f>
        <v>53.0007166666667</v>
      </c>
      <c r="R3" s="11" t="n">
        <f aca="false">IFERROR(AVERAGEIFS('Segments Monthly'!R$2:R$655,'Segments Monthly'!$A$2:$A$655,"&gt;="&amp;DATE(A3,1,1),'Segments Monthly'!$A$2:$A$655,"&lt;="&amp;DATE(A3,12,31)),"")</f>
        <v>56.6436666666667</v>
      </c>
      <c r="S3" s="3"/>
      <c r="T3" s="8" t="str">
        <f aca="false">IFERROR(AVERAGEIFS('Segments Monthly'!S$2:S$655,'Segments Monthly'!$A$2:$A$655,"&gt;="&amp;DATE(A3,1,1),'Segments Monthly'!$A$2:$A$655,"&lt;="&amp;DATE(A3,12,31)),"")</f>
        <v/>
      </c>
      <c r="U3" s="11" t="n">
        <f aca="false">IFERROR(L3/L$30*100,"")</f>
        <v>43.9155114994641</v>
      </c>
      <c r="V3" s="11" t="n">
        <f aca="false">IFERROR(O3/O$30*100,"")</f>
        <v>1.65291472005684</v>
      </c>
      <c r="W3" s="11" t="n">
        <f aca="false">IFERROR(P3/P$30*100,"")</f>
        <v>62.995935403689</v>
      </c>
      <c r="X3" s="11" t="n">
        <f aca="false">IFERROR(Q3/Q$30*100,"")</f>
        <v>60.0629027630639</v>
      </c>
      <c r="Y3" s="11" t="n">
        <f aca="false">IFERROR(R3/R$30*100,"")</f>
        <v>54.9800616350268</v>
      </c>
      <c r="Z3" s="11" t="str">
        <f aca="false">IFERROR(AVERAGEIFS('Segments Monthly'!T$2:T$655,'Segments Monthly'!$A$2:$A$655,"&gt;="&amp;DATE(A3,1,1),'Segments Monthly'!$A$2:$A$655,"&lt;="&amp;DATE(A3,12,31)),"")</f>
        <v/>
      </c>
      <c r="AA3" s="11" t="n">
        <f aca="false">IFERROR(B3/B$20*100,"")</f>
        <v>105.026938437194</v>
      </c>
      <c r="AB3" s="11" t="str">
        <f aca="false">IFERROR(C3/C$20*100,"")</f>
        <v/>
      </c>
      <c r="AC3" s="11" t="str">
        <f aca="false">IFERROR(D3/D$20*100,"")</f>
        <v/>
      </c>
      <c r="AD3" s="11" t="str">
        <f aca="false">IFERROR(E3/E$20*100,"")</f>
        <v/>
      </c>
      <c r="AE3" s="11" t="str">
        <f aca="false">IFERROR(F3/F$20*100,"")</f>
        <v/>
      </c>
      <c r="AF3" s="11" t="str">
        <f aca="false">IFERROR(H3/H$20*100,"")</f>
        <v/>
      </c>
      <c r="AG3" s="11" t="str">
        <f aca="false">IFERROR(I3/I$20*100,"")</f>
        <v/>
      </c>
      <c r="AH3" s="11" t="str">
        <f aca="false">IFERROR(J3/J$20*100,"")</f>
        <v/>
      </c>
      <c r="AI3" s="11" t="str">
        <f aca="false">IFERROR(T3/T$20*100,"")</f>
        <v/>
      </c>
      <c r="AJ3" s="11" t="n">
        <f aca="false">IFERROR(L3/L$20*100,"")</f>
        <v>69.5013957839416</v>
      </c>
      <c r="AK3" s="11" t="n">
        <f aca="false">IFERROR(O3/O$20*100,"")</f>
        <v>12.4593278228007</v>
      </c>
      <c r="AL3" s="11" t="n">
        <f aca="false">IFERROR(Q3/Q$20*100,"")</f>
        <v>71.3413461144787</v>
      </c>
      <c r="AM3" s="11" t="str">
        <f aca="false">IFERROR(Z3/Z$49*100,"")</f>
        <v/>
      </c>
      <c r="AN3" s="11" t="str">
        <f aca="false">IFERROR(I3/I$49*100,"")</f>
        <v/>
      </c>
      <c r="AO3" s="11" t="str">
        <f aca="false">IFERROR(T3/T$49*100,"")</f>
        <v/>
      </c>
      <c r="AP3" s="21" t="n">
        <f aca="false">IFERROR(AVERAGEIFS('Segments Monthly'!U$2:U$655,'Segments Monthly'!$A$2:$A$655,"&gt;="&amp;DATE(A3,1,1),'Segments Monthly'!$A$2:$A$655,"&lt;="&amp;DATE(A3,12,31)),"")</f>
        <v>45.6559166666667</v>
      </c>
      <c r="AQ3" s="21" t="n">
        <f aca="false">IFERROR(AP3/AP$20*100,"")</f>
        <v>92.9983901379484</v>
      </c>
    </row>
    <row r="4" customFormat="false" ht="15" hidden="false" customHeight="true" outlineLevel="0" collapsed="false">
      <c r="A4" s="15" t="n">
        <v>1974</v>
      </c>
      <c r="B4" s="8" t="n">
        <f aca="false">IFERROR(AVERAGEIFS('Segments Monthly'!B$2:B$655,'Segments Monthly'!$A$2:$A$655,"&gt;="&amp;DATE(A4,1,1),'Segments Monthly'!$A$2:$A$655,"&lt;="&amp;DATE(A4,12,31)),"")</f>
        <v>18512.25</v>
      </c>
      <c r="C4" s="8" t="str">
        <f aca="false">IFERROR(AVERAGEIFS('Segments Monthly'!C$2:C$655,'Segments Monthly'!$A$2:$A$655,"&gt;="&amp;DATE(A4,1,1),'Segments Monthly'!$A$2:$A$655,"&lt;="&amp;DATE(A4,12,31)),"")</f>
        <v/>
      </c>
      <c r="D4" s="8" t="str">
        <f aca="false">IFERROR(AVERAGEIFS('Segments Monthly'!D$2:D$655,'Segments Monthly'!$A$2:$A$655,"&gt;="&amp;DATE(A4,1,1),'Segments Monthly'!$A$2:$A$655,"&lt;="&amp;DATE(A4,12,31)),"")</f>
        <v/>
      </c>
      <c r="E4" s="8" t="str">
        <f aca="false">IFERROR(AVERAGEIFS('Segments Monthly'!E$2:E$655,'Segments Monthly'!$A$2:$A$655,"&gt;="&amp;DATE(A4,1,1),'Segments Monthly'!$A$2:$A$655,"&lt;="&amp;DATE(A4,12,31)),"")</f>
        <v/>
      </c>
      <c r="F4" s="8" t="str">
        <f aca="false">IFERROR(AVERAGEIFS('Segments Monthly'!F$2:F$655,'Segments Monthly'!$A$2:$A$655,"&gt;="&amp;DATE(A4,1,1),'Segments Monthly'!$A$2:$A$655,"&lt;="&amp;DATE(A4,12,31)),"")</f>
        <v/>
      </c>
      <c r="G4" s="8" t="str">
        <f aca="false">IFERROR(AVERAGEIFS('Segments Monthly'!G$2:G$655,'Segments Monthly'!$A$2:$A$655,"&gt;="&amp;DATE(A4,1,1),'Segments Monthly'!$A$2:$A$655,"&lt;="&amp;DATE(A4,12,31)),"")</f>
        <v/>
      </c>
      <c r="H4" s="8" t="str">
        <f aca="false">IFERROR(AVERAGEIFS('Segments Monthly'!H$2:H$655,'Segments Monthly'!$A$2:$A$655,"&gt;="&amp;DATE(A4,1,1),'Segments Monthly'!$A$2:$A$655,"&lt;="&amp;DATE(A4,12,31)),"")</f>
        <v/>
      </c>
      <c r="I4" s="8" t="str">
        <f aca="false">IFERROR(AVERAGEIFS('Segments Monthly'!I$2:I$655,'Segments Monthly'!$A$2:$A$655,"&gt;="&amp;DATE(A4,1,1),'Segments Monthly'!$A$2:$A$655,"&lt;="&amp;DATE(A4,12,31)),"")</f>
        <v/>
      </c>
      <c r="J4" s="8" t="str">
        <f aca="false">IFERROR(AVERAGEIFS('Segments Monthly'!J$2:J$655,'Segments Monthly'!$A$2:$A$655,"&gt;="&amp;DATE(A4,1,1),'Segments Monthly'!$A$2:$A$655,"&lt;="&amp;DATE(A4,12,31)),"")</f>
        <v/>
      </c>
      <c r="K4" s="8" t="str">
        <f aca="false">IFERROR(AVERAGEIFS('Segments Monthly'!K$2:K$655,'Segments Monthly'!$A$2:$A$655,"&gt;="&amp;DATE(A4,1,1),'Segments Monthly'!$A$2:$A$655,"&lt;="&amp;DATE(A4,12,31)),"")</f>
        <v/>
      </c>
      <c r="L4" s="11" t="n">
        <f aca="false">IFERROR(AVERAGEIFS('Segments Monthly'!L$2:L$655,'Segments Monthly'!$A$2:$A$655,"&gt;="&amp;DATE(A4,1,1),'Segments Monthly'!$A$2:$A$655,"&lt;="&amp;DATE(A4,12,31)),"")</f>
        <v>40.8654666666667</v>
      </c>
      <c r="M4" s="11" t="n">
        <f aca="false">IFERROR(AVERAGEIFS('Segments Monthly'!M$2:M$655,'Segments Monthly'!$A$2:$A$655,"&gt;="&amp;DATE(A4,1,1),'Segments Monthly'!$A$2:$A$655,"&lt;="&amp;DATE(A4,12,31)),"")</f>
        <v>27.63965</v>
      </c>
      <c r="N4" s="11" t="n">
        <f aca="false">IFERROR(AVERAGEIFS('Segments Monthly'!N$2:N$655,'Segments Monthly'!$A$2:$A$655,"&gt;="&amp;DATE(A4,1,1),'Segments Monthly'!$A$2:$A$655,"&lt;="&amp;DATE(A4,12,31)),"")</f>
        <v>67.5195</v>
      </c>
      <c r="O4" s="11" t="n">
        <f aca="false">IFERROR(AVERAGEIFS('Segments Monthly'!O$2:O$655,'Segments Monthly'!$A$2:$A$655,"&gt;="&amp;DATE(A4,1,1),'Segments Monthly'!$A$2:$A$655,"&lt;="&amp;DATE(A4,12,31)),"")</f>
        <v>0.56885</v>
      </c>
      <c r="P4" s="11" t="n">
        <f aca="false">IFERROR(AVERAGEIFS('Segments Monthly'!P$2:P$655,'Segments Monthly'!$A$2:$A$655,"&gt;="&amp;DATE(A4,1,1),'Segments Monthly'!$A$2:$A$655,"&lt;="&amp;DATE(A4,12,31)),"")</f>
        <v>45.9615083333333</v>
      </c>
      <c r="Q4" s="11" t="n">
        <f aca="false">IFERROR(AVERAGEIFS('Segments Monthly'!Q$2:Q$655,'Segments Monthly'!$A$2:$A$655,"&gt;="&amp;DATE(A4,1,1),'Segments Monthly'!$A$2:$A$655,"&lt;="&amp;DATE(A4,12,31)),"")</f>
        <v>53.671</v>
      </c>
      <c r="R4" s="11" t="n">
        <f aca="false">IFERROR(AVERAGEIFS('Segments Monthly'!R$2:R$655,'Segments Monthly'!$A$2:$A$655,"&gt;="&amp;DATE(A4,1,1),'Segments Monthly'!$A$2:$A$655,"&lt;="&amp;DATE(A4,12,31)),"")</f>
        <v>58.8514666666667</v>
      </c>
      <c r="S4" s="3"/>
      <c r="T4" s="8" t="str">
        <f aca="false">IFERROR(AVERAGEIFS('Segments Monthly'!S$2:S$655,'Segments Monthly'!$A$2:$A$655,"&gt;="&amp;DATE(A4,1,1),'Segments Monthly'!$A$2:$A$655,"&lt;="&amp;DATE(A4,12,31)),"")</f>
        <v/>
      </c>
      <c r="U4" s="11" t="n">
        <f aca="false">IFERROR(L4/L$30*100,"")</f>
        <v>43.8390590846111</v>
      </c>
      <c r="V4" s="11" t="n">
        <f aca="false">IFERROR(O4/O$30*100,"")</f>
        <v>1.83019082920552</v>
      </c>
      <c r="W4" s="11" t="n">
        <f aca="false">IFERROR(P4/P$30*100,"")</f>
        <v>58.0802043271028</v>
      </c>
      <c r="X4" s="11" t="n">
        <f aca="false">IFERROR(Q4/Q$30*100,"")</f>
        <v>60.8224993346896</v>
      </c>
      <c r="Y4" s="11" t="n">
        <f aca="false">IFERROR(R4/R$30*100,"")</f>
        <v>57.1230193074553</v>
      </c>
      <c r="Z4" s="11" t="str">
        <f aca="false">IFERROR(AVERAGEIFS('Segments Monthly'!T$2:T$655,'Segments Monthly'!$A$2:$A$655,"&gt;="&amp;DATE(A4,1,1),'Segments Monthly'!$A$2:$A$655,"&lt;="&amp;DATE(A4,12,31)),"")</f>
        <v/>
      </c>
      <c r="AA4" s="11" t="n">
        <f aca="false">IFERROR(B4/B$20*100,"")</f>
        <v>104.62050712079</v>
      </c>
      <c r="AB4" s="11" t="str">
        <f aca="false">IFERROR(C4/C$20*100,"")</f>
        <v/>
      </c>
      <c r="AC4" s="11" t="str">
        <f aca="false">IFERROR(D4/D$20*100,"")</f>
        <v/>
      </c>
      <c r="AD4" s="11" t="str">
        <f aca="false">IFERROR(E4/E$20*100,"")</f>
        <v/>
      </c>
      <c r="AE4" s="11" t="str">
        <f aca="false">IFERROR(F4/F$20*100,"")</f>
        <v/>
      </c>
      <c r="AF4" s="11" t="str">
        <f aca="false">IFERROR(H4/H$20*100,"")</f>
        <v/>
      </c>
      <c r="AG4" s="11" t="str">
        <f aca="false">IFERROR(I4/I$20*100,"")</f>
        <v/>
      </c>
      <c r="AH4" s="11" t="str">
        <f aca="false">IFERROR(J4/J$20*100,"")</f>
        <v/>
      </c>
      <c r="AI4" s="11" t="str">
        <f aca="false">IFERROR(T4/T$20*100,"")</f>
        <v/>
      </c>
      <c r="AJ4" s="11" t="n">
        <f aca="false">IFERROR(L4/L$20*100,"")</f>
        <v>69.3804009608845</v>
      </c>
      <c r="AK4" s="11" t="n">
        <f aca="false">IFERROR(O4/O$20*100,"")</f>
        <v>13.7955983104626</v>
      </c>
      <c r="AL4" s="11" t="n">
        <f aca="false">IFERROR(Q4/Q$20*100,"")</f>
        <v>72.2435775989856</v>
      </c>
      <c r="AM4" s="11" t="str">
        <f aca="false">IFERROR(Z4/Z$49*100,"")</f>
        <v/>
      </c>
      <c r="AN4" s="11" t="str">
        <f aca="false">IFERROR(I4/I$49*100,"")</f>
        <v/>
      </c>
      <c r="AO4" s="11" t="str">
        <f aca="false">IFERROR(T4/T$49*100,"")</f>
        <v/>
      </c>
      <c r="AP4" s="21" t="n">
        <f aca="false">IFERROR(AVERAGEIFS('Segments Monthly'!U$2:U$655,'Segments Monthly'!$A$2:$A$655,"&gt;="&amp;DATE(A4,1,1),'Segments Monthly'!$A$2:$A$655,"&lt;="&amp;DATE(A4,12,31)),"")</f>
        <v>39.2469</v>
      </c>
      <c r="AQ4" s="21" t="n">
        <f aca="false">IFERROR(AP4/AP$20*100,"")</f>
        <v>79.9436039046793</v>
      </c>
    </row>
    <row r="5" customFormat="false" ht="15" hidden="false" customHeight="true" outlineLevel="0" collapsed="false">
      <c r="A5" s="15" t="n">
        <v>1975</v>
      </c>
      <c r="B5" s="8" t="n">
        <f aca="false">IFERROR(AVERAGEIFS('Segments Monthly'!B$2:B$655,'Segments Monthly'!$A$2:$A$655,"&gt;="&amp;DATE(A5,1,1),'Segments Monthly'!$A$2:$A$655,"&lt;="&amp;DATE(A5,12,31)),"")</f>
        <v>16912.5833333333</v>
      </c>
      <c r="C5" s="8" t="str">
        <f aca="false">IFERROR(AVERAGEIFS('Segments Monthly'!C$2:C$655,'Segments Monthly'!$A$2:$A$655,"&gt;="&amp;DATE(A5,1,1),'Segments Monthly'!$A$2:$A$655,"&lt;="&amp;DATE(A5,12,31)),"")</f>
        <v/>
      </c>
      <c r="D5" s="8" t="str">
        <f aca="false">IFERROR(AVERAGEIFS('Segments Monthly'!D$2:D$655,'Segments Monthly'!$A$2:$A$655,"&gt;="&amp;DATE(A5,1,1),'Segments Monthly'!$A$2:$A$655,"&lt;="&amp;DATE(A5,12,31)),"")</f>
        <v/>
      </c>
      <c r="E5" s="8" t="str">
        <f aca="false">IFERROR(AVERAGEIFS('Segments Monthly'!E$2:E$655,'Segments Monthly'!$A$2:$A$655,"&gt;="&amp;DATE(A5,1,1),'Segments Monthly'!$A$2:$A$655,"&lt;="&amp;DATE(A5,12,31)),"")</f>
        <v/>
      </c>
      <c r="F5" s="8" t="str">
        <f aca="false">IFERROR(AVERAGEIFS('Segments Monthly'!F$2:F$655,'Segments Monthly'!$A$2:$A$655,"&gt;="&amp;DATE(A5,1,1),'Segments Monthly'!$A$2:$A$655,"&lt;="&amp;DATE(A5,12,31)),"")</f>
        <v/>
      </c>
      <c r="G5" s="8" t="str">
        <f aca="false">IFERROR(AVERAGEIFS('Segments Monthly'!G$2:G$655,'Segments Monthly'!$A$2:$A$655,"&gt;="&amp;DATE(A5,1,1),'Segments Monthly'!$A$2:$A$655,"&lt;="&amp;DATE(A5,12,31)),"")</f>
        <v/>
      </c>
      <c r="H5" s="8" t="str">
        <f aca="false">IFERROR(AVERAGEIFS('Segments Monthly'!H$2:H$655,'Segments Monthly'!$A$2:$A$655,"&gt;="&amp;DATE(A5,1,1),'Segments Monthly'!$A$2:$A$655,"&lt;="&amp;DATE(A5,12,31)),"")</f>
        <v/>
      </c>
      <c r="I5" s="8" t="str">
        <f aca="false">IFERROR(AVERAGEIFS('Segments Monthly'!I$2:I$655,'Segments Monthly'!$A$2:$A$655,"&gt;="&amp;DATE(A5,1,1),'Segments Monthly'!$A$2:$A$655,"&lt;="&amp;DATE(A5,12,31)),"")</f>
        <v/>
      </c>
      <c r="J5" s="8" t="str">
        <f aca="false">IFERROR(AVERAGEIFS('Segments Monthly'!J$2:J$655,'Segments Monthly'!$A$2:$A$655,"&gt;="&amp;DATE(A5,1,1),'Segments Monthly'!$A$2:$A$655,"&lt;="&amp;DATE(A5,12,31)),"")</f>
        <v/>
      </c>
      <c r="K5" s="8" t="str">
        <f aca="false">IFERROR(AVERAGEIFS('Segments Monthly'!K$2:K$655,'Segments Monthly'!$A$2:$A$655,"&gt;="&amp;DATE(A5,1,1),'Segments Monthly'!$A$2:$A$655,"&lt;="&amp;DATE(A5,12,31)),"")</f>
        <v/>
      </c>
      <c r="L5" s="11" t="n">
        <f aca="false">IFERROR(AVERAGEIFS('Segments Monthly'!L$2:L$655,'Segments Monthly'!$A$2:$A$655,"&gt;="&amp;DATE(A5,1,1),'Segments Monthly'!$A$2:$A$655,"&lt;="&amp;DATE(A5,12,31)),"")</f>
        <v>36.4714166666667</v>
      </c>
      <c r="M5" s="11" t="n">
        <f aca="false">IFERROR(AVERAGEIFS('Segments Monthly'!M$2:M$655,'Segments Monthly'!$A$2:$A$655,"&gt;="&amp;DATE(A5,1,1),'Segments Monthly'!$A$2:$A$655,"&lt;="&amp;DATE(A5,12,31)),"")</f>
        <v>24.0127</v>
      </c>
      <c r="N5" s="11" t="n">
        <f aca="false">IFERROR(AVERAGEIFS('Segments Monthly'!N$2:N$655,'Segments Monthly'!$A$2:$A$655,"&gt;="&amp;DATE(A5,1,1),'Segments Monthly'!$A$2:$A$655,"&lt;="&amp;DATE(A5,12,31)),"")</f>
        <v>62.5407916666667</v>
      </c>
      <c r="O5" s="11" t="n">
        <f aca="false">IFERROR(AVERAGEIFS('Segments Monthly'!O$2:O$655,'Segments Monthly'!$A$2:$A$655,"&gt;="&amp;DATE(A5,1,1),'Segments Monthly'!$A$2:$A$655,"&lt;="&amp;DATE(A5,12,31)),"")</f>
        <v>0.516883333333333</v>
      </c>
      <c r="P5" s="11" t="n">
        <f aca="false">IFERROR(AVERAGEIFS('Segments Monthly'!P$2:P$655,'Segments Monthly'!$A$2:$A$655,"&gt;="&amp;DATE(A5,1,1),'Segments Monthly'!$A$2:$A$655,"&lt;="&amp;DATE(A5,12,31)),"")</f>
        <v>41.6511166666667</v>
      </c>
      <c r="Q5" s="11" t="n">
        <f aca="false">IFERROR(AVERAGEIFS('Segments Monthly'!Q$2:Q$655,'Segments Monthly'!$A$2:$A$655,"&gt;="&amp;DATE(A5,1,1),'Segments Monthly'!$A$2:$A$655,"&lt;="&amp;DATE(A5,12,31)),"")</f>
        <v>52.5142</v>
      </c>
      <c r="R5" s="11" t="n">
        <f aca="false">IFERROR(AVERAGEIFS('Segments Monthly'!R$2:R$655,'Segments Monthly'!$A$2:$A$655,"&gt;="&amp;DATE(A5,1,1),'Segments Monthly'!$A$2:$A$655,"&lt;="&amp;DATE(A5,12,31)),"")</f>
        <v>51.7461333333333</v>
      </c>
      <c r="S5" s="3"/>
      <c r="T5" s="8" t="str">
        <f aca="false">IFERROR(AVERAGEIFS('Segments Monthly'!S$2:S$655,'Segments Monthly'!$A$2:$A$655,"&gt;="&amp;DATE(A5,1,1),'Segments Monthly'!$A$2:$A$655,"&lt;="&amp;DATE(A5,12,31)),"")</f>
        <v/>
      </c>
      <c r="U5" s="11" t="n">
        <f aca="false">IFERROR(L5/L$30*100,"")</f>
        <v>39.1252742368325</v>
      </c>
      <c r="V5" s="11" t="n">
        <f aca="false">IFERROR(O5/O$30*100,"")</f>
        <v>1.66299575711672</v>
      </c>
      <c r="W5" s="11" t="n">
        <f aca="false">IFERROR(P5/P$30*100,"")</f>
        <v>52.6332893365372</v>
      </c>
      <c r="X5" s="11" t="n">
        <f aca="false">IFERROR(Q5/Q$30*100,"")</f>
        <v>59.5115592137608</v>
      </c>
      <c r="Y5" s="11" t="n">
        <f aca="false">IFERROR(R5/R$30*100,"")</f>
        <v>50.2263671732818</v>
      </c>
      <c r="Z5" s="11" t="str">
        <f aca="false">IFERROR(AVERAGEIFS('Segments Monthly'!T$2:T$655,'Segments Monthly'!$A$2:$A$655,"&gt;="&amp;DATE(A5,1,1),'Segments Monthly'!$A$2:$A$655,"&lt;="&amp;DATE(A5,12,31)),"")</f>
        <v/>
      </c>
      <c r="AA5" s="11" t="n">
        <f aca="false">IFERROR(B5/B$20*100,"")</f>
        <v>95.5801183030668</v>
      </c>
      <c r="AB5" s="11" t="str">
        <f aca="false">IFERROR(C5/C$20*100,"")</f>
        <v/>
      </c>
      <c r="AC5" s="11" t="str">
        <f aca="false">IFERROR(D5/D$20*100,"")</f>
        <v/>
      </c>
      <c r="AD5" s="11" t="str">
        <f aca="false">IFERROR(E5/E$20*100,"")</f>
        <v/>
      </c>
      <c r="AE5" s="11" t="str">
        <f aca="false">IFERROR(F5/F$20*100,"")</f>
        <v/>
      </c>
      <c r="AF5" s="11" t="str">
        <f aca="false">IFERROR(H5/H$20*100,"")</f>
        <v/>
      </c>
      <c r="AG5" s="11" t="str">
        <f aca="false">IFERROR(I5/I$20*100,"")</f>
        <v/>
      </c>
      <c r="AH5" s="11" t="str">
        <f aca="false">IFERROR(J5/J$20*100,"")</f>
        <v/>
      </c>
      <c r="AI5" s="11" t="str">
        <f aca="false">IFERROR(T5/T$20*100,"")</f>
        <v/>
      </c>
      <c r="AJ5" s="11" t="n">
        <f aca="false">IFERROR(L5/L$20*100,"")</f>
        <v>61.9202891425397</v>
      </c>
      <c r="AK5" s="11" t="n">
        <f aca="false">IFERROR(O5/O$20*100,"")</f>
        <v>12.5353165861644</v>
      </c>
      <c r="AL5" s="11" t="n">
        <f aca="false">IFERROR(Q5/Q$20*100,"")</f>
        <v>70.6864728204925</v>
      </c>
      <c r="AM5" s="11" t="str">
        <f aca="false">IFERROR(Z5/Z$49*100,"")</f>
        <v/>
      </c>
      <c r="AN5" s="11" t="str">
        <f aca="false">IFERROR(I5/I$49*100,"")</f>
        <v/>
      </c>
      <c r="AO5" s="11" t="str">
        <f aca="false">IFERROR(T5/T$49*100,"")</f>
        <v/>
      </c>
      <c r="AP5" s="21" t="n">
        <f aca="false">IFERROR(AVERAGEIFS('Segments Monthly'!U$2:U$655,'Segments Monthly'!$A$2:$A$655,"&gt;="&amp;DATE(A5,1,1),'Segments Monthly'!$A$2:$A$655,"&lt;="&amp;DATE(A5,12,31)),"")</f>
        <v>34.2183666666667</v>
      </c>
      <c r="AQ5" s="21" t="n">
        <f aca="false">IFERROR(AP5/AP$20*100,"")</f>
        <v>69.7007802161466</v>
      </c>
    </row>
    <row r="6" customFormat="false" ht="15" hidden="false" customHeight="true" outlineLevel="0" collapsed="false">
      <c r="A6" s="15" t="n">
        <v>1976</v>
      </c>
      <c r="B6" s="8" t="n">
        <f aca="false">IFERROR(AVERAGEIFS('Segments Monthly'!B$2:B$655,'Segments Monthly'!$A$2:$A$655,"&gt;="&amp;DATE(A6,1,1),'Segments Monthly'!$A$2:$A$655,"&lt;="&amp;DATE(A6,12,31)),"")</f>
        <v>17537.5</v>
      </c>
      <c r="C6" s="8" t="str">
        <f aca="false">IFERROR(AVERAGEIFS('Segments Monthly'!C$2:C$655,'Segments Monthly'!$A$2:$A$655,"&gt;="&amp;DATE(A6,1,1),'Segments Monthly'!$A$2:$A$655,"&lt;="&amp;DATE(A6,12,31)),"")</f>
        <v/>
      </c>
      <c r="D6" s="8" t="str">
        <f aca="false">IFERROR(AVERAGEIFS('Segments Monthly'!D$2:D$655,'Segments Monthly'!$A$2:$A$655,"&gt;="&amp;DATE(A6,1,1),'Segments Monthly'!$A$2:$A$655,"&lt;="&amp;DATE(A6,12,31)),"")</f>
        <v/>
      </c>
      <c r="E6" s="8" t="str">
        <f aca="false">IFERROR(AVERAGEIFS('Segments Monthly'!E$2:E$655,'Segments Monthly'!$A$2:$A$655,"&gt;="&amp;DATE(A6,1,1),'Segments Monthly'!$A$2:$A$655,"&lt;="&amp;DATE(A6,12,31)),"")</f>
        <v/>
      </c>
      <c r="F6" s="8" t="str">
        <f aca="false">IFERROR(AVERAGEIFS('Segments Monthly'!F$2:F$655,'Segments Monthly'!$A$2:$A$655,"&gt;="&amp;DATE(A6,1,1),'Segments Monthly'!$A$2:$A$655,"&lt;="&amp;DATE(A6,12,31)),"")</f>
        <v/>
      </c>
      <c r="G6" s="8" t="str">
        <f aca="false">IFERROR(AVERAGEIFS('Segments Monthly'!G$2:G$655,'Segments Monthly'!$A$2:$A$655,"&gt;="&amp;DATE(A6,1,1),'Segments Monthly'!$A$2:$A$655,"&lt;="&amp;DATE(A6,12,31)),"")</f>
        <v/>
      </c>
      <c r="H6" s="8" t="str">
        <f aca="false">IFERROR(AVERAGEIFS('Segments Monthly'!H$2:H$655,'Segments Monthly'!$A$2:$A$655,"&gt;="&amp;DATE(A6,1,1),'Segments Monthly'!$A$2:$A$655,"&lt;="&amp;DATE(A6,12,31)),"")</f>
        <v/>
      </c>
      <c r="I6" s="8" t="str">
        <f aca="false">IFERROR(AVERAGEIFS('Segments Monthly'!I$2:I$655,'Segments Monthly'!$A$2:$A$655,"&gt;="&amp;DATE(A6,1,1),'Segments Monthly'!$A$2:$A$655,"&lt;="&amp;DATE(A6,12,31)),"")</f>
        <v/>
      </c>
      <c r="J6" s="8" t="str">
        <f aca="false">IFERROR(AVERAGEIFS('Segments Monthly'!J$2:J$655,'Segments Monthly'!$A$2:$A$655,"&gt;="&amp;DATE(A6,1,1),'Segments Monthly'!$A$2:$A$655,"&lt;="&amp;DATE(A6,12,31)),"")</f>
        <v/>
      </c>
      <c r="K6" s="8" t="str">
        <f aca="false">IFERROR(AVERAGEIFS('Segments Monthly'!K$2:K$655,'Segments Monthly'!$A$2:$A$655,"&gt;="&amp;DATE(A6,1,1),'Segments Monthly'!$A$2:$A$655,"&lt;="&amp;DATE(A6,12,31)),"")</f>
        <v/>
      </c>
      <c r="L6" s="11" t="n">
        <f aca="false">IFERROR(AVERAGEIFS('Segments Monthly'!L$2:L$655,'Segments Monthly'!$A$2:$A$655,"&gt;="&amp;DATE(A6,1,1),'Segments Monthly'!$A$2:$A$655,"&lt;="&amp;DATE(A6,12,31)),"")</f>
        <v>39.8384666666667</v>
      </c>
      <c r="M6" s="11" t="n">
        <f aca="false">IFERROR(AVERAGEIFS('Segments Monthly'!M$2:M$655,'Segments Monthly'!$A$2:$A$655,"&gt;="&amp;DATE(A6,1,1),'Segments Monthly'!$A$2:$A$655,"&lt;="&amp;DATE(A6,12,31)),"")</f>
        <v>26.23665</v>
      </c>
      <c r="N6" s="11" t="n">
        <f aca="false">IFERROR(AVERAGEIFS('Segments Monthly'!N$2:N$655,'Segments Monthly'!$A$2:$A$655,"&gt;="&amp;DATE(A6,1,1),'Segments Monthly'!$A$2:$A$655,"&lt;="&amp;DATE(A6,12,31)),"")</f>
        <v>68.289375</v>
      </c>
      <c r="O6" s="11" t="n">
        <f aca="false">IFERROR(AVERAGEIFS('Segments Monthly'!O$2:O$655,'Segments Monthly'!$A$2:$A$655,"&gt;="&amp;DATE(A6,1,1),'Segments Monthly'!$A$2:$A$655,"&lt;="&amp;DATE(A6,12,31)),"")</f>
        <v>0.610541666666667</v>
      </c>
      <c r="P6" s="11" t="n">
        <f aca="false">IFERROR(AVERAGEIFS('Segments Monthly'!P$2:P$655,'Segments Monthly'!$A$2:$A$655,"&gt;="&amp;DATE(A6,1,1),'Segments Monthly'!$A$2:$A$655,"&lt;="&amp;DATE(A6,12,31)),"")</f>
        <v>46.6085</v>
      </c>
      <c r="Q6" s="11" t="n">
        <f aca="false">IFERROR(AVERAGEIFS('Segments Monthly'!Q$2:Q$655,'Segments Monthly'!$A$2:$A$655,"&gt;="&amp;DATE(A6,1,1),'Segments Monthly'!$A$2:$A$655,"&lt;="&amp;DATE(A6,12,31)),"")</f>
        <v>56.7658583333333</v>
      </c>
      <c r="R6" s="11" t="n">
        <f aca="false">IFERROR(AVERAGEIFS('Segments Monthly'!R$2:R$655,'Segments Monthly'!$A$2:$A$655,"&gt;="&amp;DATE(A6,1,1),'Segments Monthly'!$A$2:$A$655,"&lt;="&amp;DATE(A6,12,31)),"")</f>
        <v>57.8924</v>
      </c>
      <c r="S6" s="3"/>
      <c r="T6" s="8" t="str">
        <f aca="false">IFERROR(AVERAGEIFS('Segments Monthly'!S$2:S$655,'Segments Monthly'!$A$2:$A$655,"&gt;="&amp;DATE(A6,1,1),'Segments Monthly'!$A$2:$A$655,"&lt;="&amp;DATE(A6,12,31)),"")</f>
        <v/>
      </c>
      <c r="U6" s="11" t="n">
        <f aca="false">IFERROR(L6/L$30*100,"")</f>
        <v>42.737329009016</v>
      </c>
      <c r="V6" s="11" t="n">
        <f aca="false">IFERROR(O6/O$30*100,"")</f>
        <v>1.96432760689318</v>
      </c>
      <c r="W6" s="11" t="n">
        <f aca="false">IFERROR(P6/P$30*100,"")</f>
        <v>58.8977886397282</v>
      </c>
      <c r="X6" s="11" t="n">
        <f aca="false">IFERROR(Q6/Q$30*100,"")</f>
        <v>64.329738233166</v>
      </c>
      <c r="Y6" s="11" t="n">
        <f aca="false">IFERROR(R6/R$30*100,"")</f>
        <v>56.1921200993278</v>
      </c>
      <c r="Z6" s="11" t="str">
        <f aca="false">IFERROR(AVERAGEIFS('Segments Monthly'!T$2:T$655,'Segments Monthly'!$A$2:$A$655,"&gt;="&amp;DATE(A6,1,1),'Segments Monthly'!$A$2:$A$655,"&lt;="&amp;DATE(A6,12,31)),"")</f>
        <v/>
      </c>
      <c r="AA6" s="11" t="n">
        <f aca="false">IFERROR(B6/B$20*100,"")</f>
        <v>99.1117850953206</v>
      </c>
      <c r="AB6" s="11" t="str">
        <f aca="false">IFERROR(C6/C$20*100,"")</f>
        <v/>
      </c>
      <c r="AC6" s="11" t="str">
        <f aca="false">IFERROR(D6/D$20*100,"")</f>
        <v/>
      </c>
      <c r="AD6" s="11" t="str">
        <f aca="false">IFERROR(E6/E$20*100,"")</f>
        <v/>
      </c>
      <c r="AE6" s="11" t="str">
        <f aca="false">IFERROR(F6/F$20*100,"")</f>
        <v/>
      </c>
      <c r="AF6" s="11" t="str">
        <f aca="false">IFERROR(H6/H$20*100,"")</f>
        <v/>
      </c>
      <c r="AG6" s="11" t="str">
        <f aca="false">IFERROR(I6/I$20*100,"")</f>
        <v/>
      </c>
      <c r="AH6" s="11" t="str">
        <f aca="false">IFERROR(J6/J$20*100,"")</f>
        <v/>
      </c>
      <c r="AI6" s="11" t="str">
        <f aca="false">IFERROR(T6/T$20*100,"")</f>
        <v/>
      </c>
      <c r="AJ6" s="11" t="n">
        <f aca="false">IFERROR(L6/L$20*100,"")</f>
        <v>67.6367851992432</v>
      </c>
      <c r="AK6" s="11" t="n">
        <f aca="false">IFERROR(O6/O$20*100,"")</f>
        <v>14.8066934783048</v>
      </c>
      <c r="AL6" s="11" t="n">
        <f aca="false">IFERROR(Q6/Q$20*100,"")</f>
        <v>76.4093959769185</v>
      </c>
      <c r="AM6" s="11" t="str">
        <f aca="false">IFERROR(Z6/Z$49*100,"")</f>
        <v/>
      </c>
      <c r="AN6" s="11" t="str">
        <f aca="false">IFERROR(I6/I$49*100,"")</f>
        <v/>
      </c>
      <c r="AO6" s="11" t="str">
        <f aca="false">IFERROR(T6/T$49*100,"")</f>
        <v/>
      </c>
      <c r="AP6" s="21" t="n">
        <f aca="false">IFERROR(AVERAGEIFS('Segments Monthly'!U$2:U$655,'Segments Monthly'!$A$2:$A$655,"&gt;="&amp;DATE(A6,1,1),'Segments Monthly'!$A$2:$A$655,"&lt;="&amp;DATE(A6,12,31)),"")</f>
        <v>43.6504583333333</v>
      </c>
      <c r="AQ6" s="21" t="n">
        <f aca="false">IFERROR(AP6/AP$20*100,"")</f>
        <v>88.9133906437887</v>
      </c>
    </row>
    <row r="7" customFormat="false" ht="15" hidden="false" customHeight="true" outlineLevel="0" collapsed="false">
      <c r="A7" s="15" t="n">
        <v>1977</v>
      </c>
      <c r="B7" s="8" t="n">
        <f aca="false">IFERROR(AVERAGEIFS('Segments Monthly'!B$2:B$655,'Segments Monthly'!$A$2:$A$655,"&gt;="&amp;DATE(A7,1,1),'Segments Monthly'!$A$2:$A$655,"&lt;="&amp;DATE(A7,12,31)),"")</f>
        <v>18173.75</v>
      </c>
      <c r="C7" s="8" t="str">
        <f aca="false">IFERROR(AVERAGEIFS('Segments Monthly'!C$2:C$655,'Segments Monthly'!$A$2:$A$655,"&gt;="&amp;DATE(A7,1,1),'Segments Monthly'!$A$2:$A$655,"&lt;="&amp;DATE(A7,12,31)),"")</f>
        <v/>
      </c>
      <c r="D7" s="8" t="str">
        <f aca="false">IFERROR(AVERAGEIFS('Segments Monthly'!D$2:D$655,'Segments Monthly'!$A$2:$A$655,"&gt;="&amp;DATE(A7,1,1),'Segments Monthly'!$A$2:$A$655,"&lt;="&amp;DATE(A7,12,31)),"")</f>
        <v/>
      </c>
      <c r="E7" s="8" t="str">
        <f aca="false">IFERROR(AVERAGEIFS('Segments Monthly'!E$2:E$655,'Segments Monthly'!$A$2:$A$655,"&gt;="&amp;DATE(A7,1,1),'Segments Monthly'!$A$2:$A$655,"&lt;="&amp;DATE(A7,12,31)),"")</f>
        <v/>
      </c>
      <c r="F7" s="8" t="str">
        <f aca="false">IFERROR(AVERAGEIFS('Segments Monthly'!F$2:F$655,'Segments Monthly'!$A$2:$A$655,"&gt;="&amp;DATE(A7,1,1),'Segments Monthly'!$A$2:$A$655,"&lt;="&amp;DATE(A7,12,31)),"")</f>
        <v/>
      </c>
      <c r="G7" s="8" t="str">
        <f aca="false">IFERROR(AVERAGEIFS('Segments Monthly'!G$2:G$655,'Segments Monthly'!$A$2:$A$655,"&gt;="&amp;DATE(A7,1,1),'Segments Monthly'!$A$2:$A$655,"&lt;="&amp;DATE(A7,12,31)),"")</f>
        <v/>
      </c>
      <c r="H7" s="8" t="str">
        <f aca="false">IFERROR(AVERAGEIFS('Segments Monthly'!H$2:H$655,'Segments Monthly'!$A$2:$A$655,"&gt;="&amp;DATE(A7,1,1),'Segments Monthly'!$A$2:$A$655,"&lt;="&amp;DATE(A7,12,31)),"")</f>
        <v/>
      </c>
      <c r="I7" s="8" t="str">
        <f aca="false">IFERROR(AVERAGEIFS('Segments Monthly'!I$2:I$655,'Segments Monthly'!$A$2:$A$655,"&gt;="&amp;DATE(A7,1,1),'Segments Monthly'!$A$2:$A$655,"&lt;="&amp;DATE(A7,12,31)),"")</f>
        <v/>
      </c>
      <c r="J7" s="8" t="str">
        <f aca="false">IFERROR(AVERAGEIFS('Segments Monthly'!J$2:J$655,'Segments Monthly'!$A$2:$A$655,"&gt;="&amp;DATE(A7,1,1),'Segments Monthly'!$A$2:$A$655,"&lt;="&amp;DATE(A7,12,31)),"")</f>
        <v/>
      </c>
      <c r="K7" s="8" t="str">
        <f aca="false">IFERROR(AVERAGEIFS('Segments Monthly'!K$2:K$655,'Segments Monthly'!$A$2:$A$655,"&gt;="&amp;DATE(A7,1,1),'Segments Monthly'!$A$2:$A$655,"&lt;="&amp;DATE(A7,12,31)),"")</f>
        <v/>
      </c>
      <c r="L7" s="11" t="n">
        <f aca="false">IFERROR(AVERAGEIFS('Segments Monthly'!L$2:L$655,'Segments Monthly'!$A$2:$A$655,"&gt;="&amp;DATE(A7,1,1),'Segments Monthly'!$A$2:$A$655,"&lt;="&amp;DATE(A7,12,31)),"")</f>
        <v>43.2528083333333</v>
      </c>
      <c r="M7" s="11" t="n">
        <f aca="false">IFERROR(AVERAGEIFS('Segments Monthly'!M$2:M$655,'Segments Monthly'!$A$2:$A$655,"&gt;="&amp;DATE(A7,1,1),'Segments Monthly'!$A$2:$A$655,"&lt;="&amp;DATE(A7,12,31)),"")</f>
        <v>28.8222416666667</v>
      </c>
      <c r="N7" s="11" t="n">
        <f aca="false">IFERROR(AVERAGEIFS('Segments Monthly'!N$2:N$655,'Segments Monthly'!$A$2:$A$655,"&gt;="&amp;DATE(A7,1,1),'Segments Monthly'!$A$2:$A$655,"&lt;="&amp;DATE(A7,12,31)),"")</f>
        <v>72.9293</v>
      </c>
      <c r="O7" s="11" t="n">
        <f aca="false">IFERROR(AVERAGEIFS('Segments Monthly'!O$2:O$655,'Segments Monthly'!$A$2:$A$655,"&gt;="&amp;DATE(A7,1,1),'Segments Monthly'!$A$2:$A$655,"&lt;="&amp;DATE(A7,12,31)),"")</f>
        <v>0.772166666666667</v>
      </c>
      <c r="P7" s="11" t="n">
        <f aca="false">IFERROR(AVERAGEIFS('Segments Monthly'!P$2:P$655,'Segments Monthly'!$A$2:$A$655,"&gt;="&amp;DATE(A7,1,1),'Segments Monthly'!$A$2:$A$655,"&lt;="&amp;DATE(A7,12,31)),"")</f>
        <v>50.643775</v>
      </c>
      <c r="Q7" s="11" t="n">
        <f aca="false">IFERROR(AVERAGEIFS('Segments Monthly'!Q$2:Q$655,'Segments Monthly'!$A$2:$A$655,"&gt;="&amp;DATE(A7,1,1),'Segments Monthly'!$A$2:$A$655,"&lt;="&amp;DATE(A7,12,31)),"")</f>
        <v>57.8196083333333</v>
      </c>
      <c r="R7" s="11" t="n">
        <f aca="false">IFERROR(AVERAGEIFS('Segments Monthly'!R$2:R$655,'Segments Monthly'!$A$2:$A$655,"&gt;="&amp;DATE(A7,1,1),'Segments Monthly'!$A$2:$A$655,"&lt;="&amp;DATE(A7,12,31)),"")</f>
        <v>62.9997833333333</v>
      </c>
      <c r="S7" s="3"/>
      <c r="T7" s="8" t="str">
        <f aca="false">IFERROR(AVERAGEIFS('Segments Monthly'!S$2:S$655,'Segments Monthly'!$A$2:$A$655,"&gt;="&amp;DATE(A7,1,1),'Segments Monthly'!$A$2:$A$655,"&lt;="&amp;DATE(A7,12,31)),"")</f>
        <v/>
      </c>
      <c r="U7" s="11" t="n">
        <f aca="false">IFERROR(L7/L$30*100,"")</f>
        <v>46.4001166453589</v>
      </c>
      <c r="V7" s="11" t="n">
        <f aca="false">IFERROR(O7/O$30*100,"")</f>
        <v>2.48433216480887</v>
      </c>
      <c r="W7" s="11" t="n">
        <f aca="false">IFERROR(P7/P$30*100,"")</f>
        <v>63.9970468019342</v>
      </c>
      <c r="X7" s="11" t="n">
        <f aca="false">IFERROR(Q7/Q$30*100,"")</f>
        <v>65.5238972515172</v>
      </c>
      <c r="Y7" s="11" t="n">
        <f aca="false">IFERROR(R7/R$30*100,"")</f>
        <v>61.149501338661</v>
      </c>
      <c r="Z7" s="11" t="str">
        <f aca="false">IFERROR(AVERAGEIFS('Segments Monthly'!T$2:T$655,'Segments Monthly'!$A$2:$A$655,"&gt;="&amp;DATE(A7,1,1),'Segments Monthly'!$A$2:$A$655,"&lt;="&amp;DATE(A7,12,31)),"")</f>
        <v/>
      </c>
      <c r="AA7" s="11" t="n">
        <f aca="false">IFERROR(B7/B$20*100,"")</f>
        <v>102.707501318665</v>
      </c>
      <c r="AB7" s="11" t="str">
        <f aca="false">IFERROR(C7/C$20*100,"")</f>
        <v/>
      </c>
      <c r="AC7" s="11" t="str">
        <f aca="false">IFERROR(D7/D$20*100,"")</f>
        <v/>
      </c>
      <c r="AD7" s="11" t="str">
        <f aca="false">IFERROR(E7/E$20*100,"")</f>
        <v/>
      </c>
      <c r="AE7" s="11" t="str">
        <f aca="false">IFERROR(F7/F$20*100,"")</f>
        <v/>
      </c>
      <c r="AF7" s="11" t="str">
        <f aca="false">IFERROR(H7/H$20*100,"")</f>
        <v/>
      </c>
      <c r="AG7" s="11" t="str">
        <f aca="false">IFERROR(I7/I$20*100,"")</f>
        <v/>
      </c>
      <c r="AH7" s="11" t="str">
        <f aca="false">IFERROR(J7/J$20*100,"")</f>
        <v/>
      </c>
      <c r="AI7" s="11" t="str">
        <f aca="false">IFERROR(T7/T$20*100,"")</f>
        <v/>
      </c>
      <c r="AJ7" s="11" t="n">
        <f aca="false">IFERROR(L7/L$20*100,"")</f>
        <v>73.4335719038476</v>
      </c>
      <c r="AK7" s="11" t="n">
        <f aca="false">IFERROR(O7/O$20*100,"")</f>
        <v>18.7263798225582</v>
      </c>
      <c r="AL7" s="11" t="n">
        <f aca="false">IFERROR(Q7/Q$20*100,"")</f>
        <v>77.8277908250661</v>
      </c>
      <c r="AM7" s="11" t="str">
        <f aca="false">IFERROR(Z7/Z$49*100,"")</f>
        <v/>
      </c>
      <c r="AN7" s="11" t="str">
        <f aca="false">IFERROR(I7/I$49*100,"")</f>
        <v/>
      </c>
      <c r="AO7" s="11" t="str">
        <f aca="false">IFERROR(T7/T$49*100,"")</f>
        <v/>
      </c>
      <c r="AP7" s="21" t="n">
        <f aca="false">IFERROR(AVERAGEIFS('Segments Monthly'!U$2:U$655,'Segments Monthly'!$A$2:$A$655,"&gt;="&amp;DATE(A7,1,1),'Segments Monthly'!$A$2:$A$655,"&lt;="&amp;DATE(A7,12,31)),"")</f>
        <v>49.6278333333333</v>
      </c>
      <c r="AQ7" s="21" t="n">
        <f aca="false">IFERROR(AP7/AP$20*100,"")</f>
        <v>101.088948442997</v>
      </c>
    </row>
    <row r="8" customFormat="false" ht="15" hidden="false" customHeight="true" outlineLevel="0" collapsed="false">
      <c r="A8" s="15" t="n">
        <v>1978</v>
      </c>
      <c r="B8" s="8" t="n">
        <f aca="false">IFERROR(AVERAGEIFS('Segments Monthly'!B$2:B$655,'Segments Monthly'!$A$2:$A$655,"&gt;="&amp;DATE(A8,1,1),'Segments Monthly'!$A$2:$A$655,"&lt;="&amp;DATE(A8,12,31)),"")</f>
        <v>18935.6666666667</v>
      </c>
      <c r="C8" s="8" t="str">
        <f aca="false">IFERROR(AVERAGEIFS('Segments Monthly'!C$2:C$655,'Segments Monthly'!$A$2:$A$655,"&gt;="&amp;DATE(A8,1,1),'Segments Monthly'!$A$2:$A$655,"&lt;="&amp;DATE(A8,12,31)),"")</f>
        <v/>
      </c>
      <c r="D8" s="8" t="str">
        <f aca="false">IFERROR(AVERAGEIFS('Segments Monthly'!D$2:D$655,'Segments Monthly'!$A$2:$A$655,"&gt;="&amp;DATE(A8,1,1),'Segments Monthly'!$A$2:$A$655,"&lt;="&amp;DATE(A8,12,31)),"")</f>
        <v/>
      </c>
      <c r="E8" s="8" t="str">
        <f aca="false">IFERROR(AVERAGEIFS('Segments Monthly'!E$2:E$655,'Segments Monthly'!$A$2:$A$655,"&gt;="&amp;DATE(A8,1,1),'Segments Monthly'!$A$2:$A$655,"&lt;="&amp;DATE(A8,12,31)),"")</f>
        <v/>
      </c>
      <c r="F8" s="8" t="str">
        <f aca="false">IFERROR(AVERAGEIFS('Segments Monthly'!F$2:F$655,'Segments Monthly'!$A$2:$A$655,"&gt;="&amp;DATE(A8,1,1),'Segments Monthly'!$A$2:$A$655,"&lt;="&amp;DATE(A8,12,31)),"")</f>
        <v/>
      </c>
      <c r="G8" s="8" t="str">
        <f aca="false">IFERROR(AVERAGEIFS('Segments Monthly'!G$2:G$655,'Segments Monthly'!$A$2:$A$655,"&gt;="&amp;DATE(A8,1,1),'Segments Monthly'!$A$2:$A$655,"&lt;="&amp;DATE(A8,12,31)),"")</f>
        <v/>
      </c>
      <c r="H8" s="8" t="str">
        <f aca="false">IFERROR(AVERAGEIFS('Segments Monthly'!H$2:H$655,'Segments Monthly'!$A$2:$A$655,"&gt;="&amp;DATE(A8,1,1),'Segments Monthly'!$A$2:$A$655,"&lt;="&amp;DATE(A8,12,31)),"")</f>
        <v/>
      </c>
      <c r="I8" s="8" t="str">
        <f aca="false">IFERROR(AVERAGEIFS('Segments Monthly'!I$2:I$655,'Segments Monthly'!$A$2:$A$655,"&gt;="&amp;DATE(A8,1,1),'Segments Monthly'!$A$2:$A$655,"&lt;="&amp;DATE(A8,12,31)),"")</f>
        <v/>
      </c>
      <c r="J8" s="8" t="str">
        <f aca="false">IFERROR(AVERAGEIFS('Segments Monthly'!J$2:J$655,'Segments Monthly'!$A$2:$A$655,"&gt;="&amp;DATE(A8,1,1),'Segments Monthly'!$A$2:$A$655,"&lt;="&amp;DATE(A8,12,31)),"")</f>
        <v/>
      </c>
      <c r="K8" s="8" t="str">
        <f aca="false">IFERROR(AVERAGEIFS('Segments Monthly'!K$2:K$655,'Segments Monthly'!$A$2:$A$655,"&gt;="&amp;DATE(A8,1,1),'Segments Monthly'!$A$2:$A$655,"&lt;="&amp;DATE(A8,12,31)),"")</f>
        <v/>
      </c>
      <c r="L8" s="11" t="n">
        <f aca="false">IFERROR(AVERAGEIFS('Segments Monthly'!L$2:L$655,'Segments Monthly'!$A$2:$A$655,"&gt;="&amp;DATE(A8,1,1),'Segments Monthly'!$A$2:$A$655,"&lt;="&amp;DATE(A8,12,31)),"")</f>
        <v>45.9137333333333</v>
      </c>
      <c r="M8" s="11" t="n">
        <f aca="false">IFERROR(AVERAGEIFS('Segments Monthly'!M$2:M$655,'Segments Monthly'!$A$2:$A$655,"&gt;="&amp;DATE(A8,1,1),'Segments Monthly'!$A$2:$A$655,"&lt;="&amp;DATE(A8,12,31)),"")</f>
        <v>31.0957833333333</v>
      </c>
      <c r="N8" s="11" t="n">
        <f aca="false">IFERROR(AVERAGEIFS('Segments Monthly'!N$2:N$655,'Segments Monthly'!$A$2:$A$655,"&gt;="&amp;DATE(A8,1,1),'Segments Monthly'!$A$2:$A$655,"&lt;="&amp;DATE(A8,12,31)),"")</f>
        <v>75.5903333333333</v>
      </c>
      <c r="O8" s="11" t="n">
        <f aca="false">IFERROR(AVERAGEIFS('Segments Monthly'!O$2:O$655,'Segments Monthly'!$A$2:$A$655,"&gt;="&amp;DATE(A8,1,1),'Segments Monthly'!$A$2:$A$655,"&lt;="&amp;DATE(A8,12,31)),"")</f>
        <v>0.95035</v>
      </c>
      <c r="P8" s="11" t="n">
        <f aca="false">IFERROR(AVERAGEIFS('Segments Monthly'!P$2:P$655,'Segments Monthly'!$A$2:$A$655,"&gt;="&amp;DATE(A8,1,1),'Segments Monthly'!$A$2:$A$655,"&lt;="&amp;DATE(A8,12,31)),"")</f>
        <v>53.9057666666667</v>
      </c>
      <c r="Q8" s="11" t="n">
        <f aca="false">IFERROR(AVERAGEIFS('Segments Monthly'!Q$2:Q$655,'Segments Monthly'!$A$2:$A$655,"&gt;="&amp;DATE(A8,1,1),'Segments Monthly'!$A$2:$A$655,"&lt;="&amp;DATE(A8,12,31)),"")</f>
        <v>59.60335</v>
      </c>
      <c r="R8" s="11" t="n">
        <f aca="false">IFERROR(AVERAGEIFS('Segments Monthly'!R$2:R$655,'Segments Monthly'!$A$2:$A$655,"&gt;="&amp;DATE(A8,1,1),'Segments Monthly'!$A$2:$A$655,"&lt;="&amp;DATE(A8,12,31)),"")</f>
        <v>66.1744416666667</v>
      </c>
      <c r="S8" s="3"/>
      <c r="T8" s="8" t="str">
        <f aca="false">IFERROR(AVERAGEIFS('Segments Monthly'!S$2:S$655,'Segments Monthly'!$A$2:$A$655,"&gt;="&amp;DATE(A8,1,1),'Segments Monthly'!$A$2:$A$655,"&lt;="&amp;DATE(A8,12,31)),"")</f>
        <v/>
      </c>
      <c r="U8" s="11" t="n">
        <f aca="false">IFERROR(L8/L$30*100,"")</f>
        <v>49.2546649427327</v>
      </c>
      <c r="V8" s="11" t="n">
        <f aca="false">IFERROR(O8/O$30*100,"")</f>
        <v>3.057610713783</v>
      </c>
      <c r="W8" s="11" t="n">
        <f aca="false">IFERROR(P8/P$30*100,"")</f>
        <v>68.1191295921524</v>
      </c>
      <c r="X8" s="11" t="n">
        <f aca="false">IFERROR(Q8/Q$30*100,"")</f>
        <v>67.5453171306715</v>
      </c>
      <c r="Y8" s="11" t="n">
        <f aca="false">IFERROR(R8/R$30*100,"")</f>
        <v>64.2309210473102</v>
      </c>
      <c r="Z8" s="11" t="str">
        <f aca="false">IFERROR(AVERAGEIFS('Segments Monthly'!T$2:T$655,'Segments Monthly'!$A$2:$A$655,"&gt;="&amp;DATE(A8,1,1),'Segments Monthly'!$A$2:$A$655,"&lt;="&amp;DATE(A8,12,31)),"")</f>
        <v/>
      </c>
      <c r="AA8" s="11" t="n">
        <f aca="false">IFERROR(B8/B$20*100,"")</f>
        <v>107.013412704393</v>
      </c>
      <c r="AB8" s="11" t="str">
        <f aca="false">IFERROR(C8/C$20*100,"")</f>
        <v/>
      </c>
      <c r="AC8" s="11" t="str">
        <f aca="false">IFERROR(D8/D$20*100,"")</f>
        <v/>
      </c>
      <c r="AD8" s="11" t="str">
        <f aca="false">IFERROR(E8/E$20*100,"")</f>
        <v/>
      </c>
      <c r="AE8" s="11" t="str">
        <f aca="false">IFERROR(F8/F$20*100,"")</f>
        <v/>
      </c>
      <c r="AF8" s="11" t="str">
        <f aca="false">IFERROR(H8/H$20*100,"")</f>
        <v/>
      </c>
      <c r="AG8" s="11" t="str">
        <f aca="false">IFERROR(I8/I$20*100,"")</f>
        <v/>
      </c>
      <c r="AH8" s="11" t="str">
        <f aca="false">IFERROR(J8/J$20*100,"")</f>
        <v/>
      </c>
      <c r="AI8" s="11" t="str">
        <f aca="false">IFERROR(T8/T$20*100,"")</f>
        <v/>
      </c>
      <c r="AJ8" s="11" t="n">
        <f aca="false">IFERROR(L8/L$20*100,"")</f>
        <v>77.9512260134342</v>
      </c>
      <c r="AK8" s="11" t="n">
        <f aca="false">IFERROR(O8/O$20*100,"")</f>
        <v>23.0476344455448</v>
      </c>
      <c r="AL8" s="11" t="n">
        <f aca="false">IFERROR(Q8/Q$20*100,"")</f>
        <v>80.2287872572618</v>
      </c>
      <c r="AM8" s="11" t="str">
        <f aca="false">IFERROR(Z8/Z$49*100,"")</f>
        <v/>
      </c>
      <c r="AN8" s="11" t="str">
        <f aca="false">IFERROR(I8/I$49*100,"")</f>
        <v/>
      </c>
      <c r="AO8" s="11" t="str">
        <f aca="false">IFERROR(T8/T$49*100,"")</f>
        <v/>
      </c>
      <c r="AP8" s="21" t="n">
        <f aca="false">IFERROR(AVERAGEIFS('Segments Monthly'!U$2:U$655,'Segments Monthly'!$A$2:$A$655,"&gt;="&amp;DATE(A8,1,1),'Segments Monthly'!$A$2:$A$655,"&lt;="&amp;DATE(A8,12,31)),"")</f>
        <v>51.7225083333333</v>
      </c>
      <c r="AQ8" s="21" t="n">
        <f aca="false">IFERROR(AP8/AP$20*100,"")</f>
        <v>105.355676987392</v>
      </c>
    </row>
    <row r="9" customFormat="false" ht="15" hidden="false" customHeight="true" outlineLevel="0" collapsed="false">
      <c r="A9" s="15" t="n">
        <v>1979</v>
      </c>
      <c r="B9" s="8" t="n">
        <f aca="false">IFERROR(AVERAGEIFS('Segments Monthly'!B$2:B$655,'Segments Monthly'!$A$2:$A$655,"&gt;="&amp;DATE(A9,1,1),'Segments Monthly'!$A$2:$A$655,"&lt;="&amp;DATE(A9,12,31)),"")</f>
        <v>19427.5833333333</v>
      </c>
      <c r="C9" s="8" t="str">
        <f aca="false">IFERROR(AVERAGEIFS('Segments Monthly'!C$2:C$655,'Segments Monthly'!$A$2:$A$655,"&gt;="&amp;DATE(A9,1,1),'Segments Monthly'!$A$2:$A$655,"&lt;="&amp;DATE(A9,12,31)),"")</f>
        <v/>
      </c>
      <c r="D9" s="8" t="str">
        <f aca="false">IFERROR(AVERAGEIFS('Segments Monthly'!D$2:D$655,'Segments Monthly'!$A$2:$A$655,"&gt;="&amp;DATE(A9,1,1),'Segments Monthly'!$A$2:$A$655,"&lt;="&amp;DATE(A9,12,31)),"")</f>
        <v/>
      </c>
      <c r="E9" s="8" t="str">
        <f aca="false">IFERROR(AVERAGEIFS('Segments Monthly'!E$2:E$655,'Segments Monthly'!$A$2:$A$655,"&gt;="&amp;DATE(A9,1,1),'Segments Monthly'!$A$2:$A$655,"&lt;="&amp;DATE(A9,12,31)),"")</f>
        <v/>
      </c>
      <c r="F9" s="8" t="str">
        <f aca="false">IFERROR(AVERAGEIFS('Segments Monthly'!F$2:F$655,'Segments Monthly'!$A$2:$A$655,"&gt;="&amp;DATE(A9,1,1),'Segments Monthly'!$A$2:$A$655,"&lt;="&amp;DATE(A9,12,31)),"")</f>
        <v/>
      </c>
      <c r="G9" s="8" t="str">
        <f aca="false">IFERROR(AVERAGEIFS('Segments Monthly'!G$2:G$655,'Segments Monthly'!$A$2:$A$655,"&gt;="&amp;DATE(A9,1,1),'Segments Monthly'!$A$2:$A$655,"&lt;="&amp;DATE(A9,12,31)),"")</f>
        <v/>
      </c>
      <c r="H9" s="8" t="str">
        <f aca="false">IFERROR(AVERAGEIFS('Segments Monthly'!H$2:H$655,'Segments Monthly'!$A$2:$A$655,"&gt;="&amp;DATE(A9,1,1),'Segments Monthly'!$A$2:$A$655,"&lt;="&amp;DATE(A9,12,31)),"")</f>
        <v/>
      </c>
      <c r="I9" s="8" t="str">
        <f aca="false">IFERROR(AVERAGEIFS('Segments Monthly'!I$2:I$655,'Segments Monthly'!$A$2:$A$655,"&gt;="&amp;DATE(A9,1,1),'Segments Monthly'!$A$2:$A$655,"&lt;="&amp;DATE(A9,12,31)),"")</f>
        <v/>
      </c>
      <c r="J9" s="8" t="str">
        <f aca="false">IFERROR(AVERAGEIFS('Segments Monthly'!J$2:J$655,'Segments Monthly'!$A$2:$A$655,"&gt;="&amp;DATE(A9,1,1),'Segments Monthly'!$A$2:$A$655,"&lt;="&amp;DATE(A9,12,31)),"")</f>
        <v/>
      </c>
      <c r="K9" s="8" t="str">
        <f aca="false">IFERROR(AVERAGEIFS('Segments Monthly'!K$2:K$655,'Segments Monthly'!$A$2:$A$655,"&gt;="&amp;DATE(A9,1,1),'Segments Monthly'!$A$2:$A$655,"&lt;="&amp;DATE(A9,12,31)),"")</f>
        <v/>
      </c>
      <c r="L9" s="11" t="n">
        <f aca="false">IFERROR(AVERAGEIFS('Segments Monthly'!L$2:L$655,'Segments Monthly'!$A$2:$A$655,"&gt;="&amp;DATE(A9,1,1),'Segments Monthly'!$A$2:$A$655,"&lt;="&amp;DATE(A9,12,31)),"")</f>
        <v>47.3334916666667</v>
      </c>
      <c r="M9" s="11" t="n">
        <f aca="false">IFERROR(AVERAGEIFS('Segments Monthly'!M$2:M$655,'Segments Monthly'!$A$2:$A$655,"&gt;="&amp;DATE(A9,1,1),'Segments Monthly'!$A$2:$A$655,"&lt;="&amp;DATE(A9,12,31)),"")</f>
        <v>32.58555</v>
      </c>
      <c r="N9" s="11" t="n">
        <f aca="false">IFERROR(AVERAGEIFS('Segments Monthly'!N$2:N$655,'Segments Monthly'!$A$2:$A$655,"&gt;="&amp;DATE(A9,1,1),'Segments Monthly'!$A$2:$A$655,"&lt;="&amp;DATE(A9,12,31)),"")</f>
        <v>76.0342583333333</v>
      </c>
      <c r="O9" s="11" t="n">
        <f aca="false">IFERROR(AVERAGEIFS('Segments Monthly'!O$2:O$655,'Segments Monthly'!$A$2:$A$655,"&gt;="&amp;DATE(A9,1,1),'Segments Monthly'!$A$2:$A$655,"&lt;="&amp;DATE(A9,12,31)),"")</f>
        <v>1.165425</v>
      </c>
      <c r="P9" s="11" t="n">
        <f aca="false">IFERROR(AVERAGEIFS('Segments Monthly'!P$2:P$655,'Segments Monthly'!$A$2:$A$655,"&gt;="&amp;DATE(A9,1,1),'Segments Monthly'!$A$2:$A$655,"&lt;="&amp;DATE(A9,12,31)),"")</f>
        <v>54.3748166666667</v>
      </c>
      <c r="Q9" s="11" t="n">
        <f aca="false">IFERROR(AVERAGEIFS('Segments Monthly'!Q$2:Q$655,'Segments Monthly'!$A$2:$A$655,"&gt;="&amp;DATE(A9,1,1),'Segments Monthly'!$A$2:$A$655,"&lt;="&amp;DATE(A9,12,31)),"")</f>
        <v>59.0605416666667</v>
      </c>
      <c r="R9" s="11" t="n">
        <f aca="false">IFERROR(AVERAGEIFS('Segments Monthly'!R$2:R$655,'Segments Monthly'!$A$2:$A$655,"&gt;="&amp;DATE(A9,1,1),'Segments Monthly'!$A$2:$A$655,"&lt;="&amp;DATE(A9,12,31)),"")</f>
        <v>67.6732666666667</v>
      </c>
      <c r="S9" s="3"/>
      <c r="T9" s="8" t="str">
        <f aca="false">IFERROR(AVERAGEIFS('Segments Monthly'!S$2:S$655,'Segments Monthly'!$A$2:$A$655,"&gt;="&amp;DATE(A9,1,1),'Segments Monthly'!$A$2:$A$655,"&lt;="&amp;DATE(A9,12,31)),"")</f>
        <v/>
      </c>
      <c r="U9" s="11" t="n">
        <f aca="false">IFERROR(L9/L$30*100,"")</f>
        <v>50.7777325726354</v>
      </c>
      <c r="V9" s="11" t="n">
        <f aca="false">IFERROR(O9/O$30*100,"")</f>
        <v>3.74958274962967</v>
      </c>
      <c r="W9" s="11" t="n">
        <f aca="false">IFERROR(P9/P$30*100,"")</f>
        <v>68.7118542617184</v>
      </c>
      <c r="X9" s="11" t="n">
        <f aca="false">IFERROR(Q9/Q$30*100,"")</f>
        <v>66.9301812194153</v>
      </c>
      <c r="Y9" s="11" t="n">
        <f aca="false">IFERROR(R9/R$30*100,"")</f>
        <v>65.6857260719399</v>
      </c>
      <c r="Z9" s="11" t="str">
        <f aca="false">IFERROR(AVERAGEIFS('Segments Monthly'!T$2:T$655,'Segments Monthly'!$A$2:$A$655,"&gt;="&amp;DATE(A9,1,1),'Segments Monthly'!$A$2:$A$655,"&lt;="&amp;DATE(A9,12,31)),"")</f>
        <v/>
      </c>
      <c r="AA9" s="11" t="n">
        <f aca="false">IFERROR(B9/B$20*100,"")</f>
        <v>109.793440584734</v>
      </c>
      <c r="AB9" s="11" t="str">
        <f aca="false">IFERROR(C9/C$20*100,"")</f>
        <v/>
      </c>
      <c r="AC9" s="11" t="str">
        <f aca="false">IFERROR(D9/D$20*100,"")</f>
        <v/>
      </c>
      <c r="AD9" s="11" t="str">
        <f aca="false">IFERROR(E9/E$20*100,"")</f>
        <v/>
      </c>
      <c r="AE9" s="11" t="str">
        <f aca="false">IFERROR(F9/F$20*100,"")</f>
        <v/>
      </c>
      <c r="AF9" s="11" t="str">
        <f aca="false">IFERROR(H9/H$20*100,"")</f>
        <v/>
      </c>
      <c r="AG9" s="11" t="str">
        <f aca="false">IFERROR(I9/I$20*100,"")</f>
        <v/>
      </c>
      <c r="AH9" s="11" t="str">
        <f aca="false">IFERROR(J9/J$20*100,"")</f>
        <v/>
      </c>
      <c r="AI9" s="11" t="str">
        <f aca="false">IFERROR(T9/T$20*100,"")</f>
        <v/>
      </c>
      <c r="AJ9" s="11" t="n">
        <f aca="false">IFERROR(L9/L$20*100,"")</f>
        <v>80.3616573744095</v>
      </c>
      <c r="AK9" s="11" t="n">
        <f aca="false">IFERROR(O9/O$20*100,"")</f>
        <v>28.2635759180291</v>
      </c>
      <c r="AL9" s="11" t="n">
        <f aca="false">IFERROR(Q9/Q$20*100,"")</f>
        <v>79.4981428505889</v>
      </c>
      <c r="AM9" s="11" t="str">
        <f aca="false">IFERROR(Z9/Z$49*100,"")</f>
        <v/>
      </c>
      <c r="AN9" s="11" t="str">
        <f aca="false">IFERROR(I9/I$49*100,"")</f>
        <v/>
      </c>
      <c r="AO9" s="11" t="str">
        <f aca="false">IFERROR(T9/T$49*100,"")</f>
        <v/>
      </c>
      <c r="AP9" s="21" t="n">
        <f aca="false">IFERROR(AVERAGEIFS('Segments Monthly'!U$2:U$655,'Segments Monthly'!$A$2:$A$655,"&gt;="&amp;DATE(A9,1,1),'Segments Monthly'!$A$2:$A$655,"&lt;="&amp;DATE(A9,12,31)),"")</f>
        <v>47.2564083333333</v>
      </c>
      <c r="AQ9" s="21" t="n">
        <f aca="false">IFERROR(AP9/AP$20*100,"")</f>
        <v>96.258496588464</v>
      </c>
    </row>
    <row r="10" customFormat="false" ht="15" hidden="false" customHeight="true" outlineLevel="0" collapsed="false">
      <c r="A10" s="15" t="n">
        <v>1980</v>
      </c>
      <c r="B10" s="8" t="n">
        <f aca="false">IFERROR(AVERAGEIFS('Segments Monthly'!B$2:B$655,'Segments Monthly'!$A$2:$A$655,"&gt;="&amp;DATE(A10,1,1),'Segments Monthly'!$A$2:$A$655,"&lt;="&amp;DATE(A10,12,31)),"")</f>
        <v>18732.4166666667</v>
      </c>
      <c r="C10" s="8" t="str">
        <f aca="false">IFERROR(AVERAGEIFS('Segments Monthly'!C$2:C$655,'Segments Monthly'!$A$2:$A$655,"&gt;="&amp;DATE(A10,1,1),'Segments Monthly'!$A$2:$A$655,"&lt;="&amp;DATE(A10,12,31)),"")</f>
        <v/>
      </c>
      <c r="D10" s="8" t="str">
        <f aca="false">IFERROR(AVERAGEIFS('Segments Monthly'!D$2:D$655,'Segments Monthly'!$A$2:$A$655,"&gt;="&amp;DATE(A10,1,1),'Segments Monthly'!$A$2:$A$655,"&lt;="&amp;DATE(A10,12,31)),"")</f>
        <v/>
      </c>
      <c r="E10" s="8" t="str">
        <f aca="false">IFERROR(AVERAGEIFS('Segments Monthly'!E$2:E$655,'Segments Monthly'!$A$2:$A$655,"&gt;="&amp;DATE(A10,1,1),'Segments Monthly'!$A$2:$A$655,"&lt;="&amp;DATE(A10,12,31)),"")</f>
        <v/>
      </c>
      <c r="F10" s="8" t="str">
        <f aca="false">IFERROR(AVERAGEIFS('Segments Monthly'!F$2:F$655,'Segments Monthly'!$A$2:$A$655,"&gt;="&amp;DATE(A10,1,1),'Segments Monthly'!$A$2:$A$655,"&lt;="&amp;DATE(A10,12,31)),"")</f>
        <v/>
      </c>
      <c r="G10" s="8" t="str">
        <f aca="false">IFERROR(AVERAGEIFS('Segments Monthly'!G$2:G$655,'Segments Monthly'!$A$2:$A$655,"&gt;="&amp;DATE(A10,1,1),'Segments Monthly'!$A$2:$A$655,"&lt;="&amp;DATE(A10,12,31)),"")</f>
        <v/>
      </c>
      <c r="H10" s="8" t="str">
        <f aca="false">IFERROR(AVERAGEIFS('Segments Monthly'!H$2:H$655,'Segments Monthly'!$A$2:$A$655,"&gt;="&amp;DATE(A10,1,1),'Segments Monthly'!$A$2:$A$655,"&lt;="&amp;DATE(A10,12,31)),"")</f>
        <v/>
      </c>
      <c r="I10" s="8" t="str">
        <f aca="false">IFERROR(AVERAGEIFS('Segments Monthly'!I$2:I$655,'Segments Monthly'!$A$2:$A$655,"&gt;="&amp;DATE(A10,1,1),'Segments Monthly'!$A$2:$A$655,"&lt;="&amp;DATE(A10,12,31)),"")</f>
        <v/>
      </c>
      <c r="J10" s="8" t="str">
        <f aca="false">IFERROR(AVERAGEIFS('Segments Monthly'!J$2:J$655,'Segments Monthly'!$A$2:$A$655,"&gt;="&amp;DATE(A10,1,1),'Segments Monthly'!$A$2:$A$655,"&lt;="&amp;DATE(A10,12,31)),"")</f>
        <v/>
      </c>
      <c r="K10" s="8" t="str">
        <f aca="false">IFERROR(AVERAGEIFS('Segments Monthly'!K$2:K$655,'Segments Monthly'!$A$2:$A$655,"&gt;="&amp;DATE(A10,1,1),'Segments Monthly'!$A$2:$A$655,"&lt;="&amp;DATE(A10,12,31)),"")</f>
        <v/>
      </c>
      <c r="L10" s="11" t="n">
        <f aca="false">IFERROR(AVERAGEIFS('Segments Monthly'!L$2:L$655,'Segments Monthly'!$A$2:$A$655,"&gt;="&amp;DATE(A10,1,1),'Segments Monthly'!$A$2:$A$655,"&lt;="&amp;DATE(A10,12,31)),"")</f>
        <v>45.5365916666667</v>
      </c>
      <c r="M10" s="11" t="n">
        <f aca="false">IFERROR(AVERAGEIFS('Segments Monthly'!M$2:M$655,'Segments Monthly'!$A$2:$A$655,"&gt;="&amp;DATE(A10,1,1),'Segments Monthly'!$A$2:$A$655,"&lt;="&amp;DATE(A10,12,31)),"")</f>
        <v>31.184575</v>
      </c>
      <c r="N10" s="11" t="n">
        <f aca="false">IFERROR(AVERAGEIFS('Segments Monthly'!N$2:N$655,'Segments Monthly'!$A$2:$A$655,"&gt;="&amp;DATE(A10,1,1),'Segments Monthly'!$A$2:$A$655,"&lt;="&amp;DATE(A10,12,31)),"")</f>
        <v>73.7140916666667</v>
      </c>
      <c r="O10" s="11" t="n">
        <f aca="false">IFERROR(AVERAGEIFS('Segments Monthly'!O$2:O$655,'Segments Monthly'!$A$2:$A$655,"&gt;="&amp;DATE(A10,1,1),'Segments Monthly'!$A$2:$A$655,"&lt;="&amp;DATE(A10,12,31)),"")</f>
        <v>1.41605</v>
      </c>
      <c r="P10" s="11" t="n">
        <f aca="false">IFERROR(AVERAGEIFS('Segments Monthly'!P$2:P$655,'Segments Monthly'!$A$2:$A$655,"&gt;="&amp;DATE(A10,1,1),'Segments Monthly'!$A$2:$A$655,"&lt;="&amp;DATE(A10,12,31)),"")</f>
        <v>48.1516666666667</v>
      </c>
      <c r="Q10" s="11" t="n">
        <f aca="false">IFERROR(AVERAGEIFS('Segments Monthly'!Q$2:Q$655,'Segments Monthly'!$A$2:$A$655,"&gt;="&amp;DATE(A10,1,1),'Segments Monthly'!$A$2:$A$655,"&lt;="&amp;DATE(A10,12,31)),"")</f>
        <v>60.05515</v>
      </c>
      <c r="R10" s="11" t="n">
        <f aca="false">IFERROR(AVERAGEIFS('Segments Monthly'!R$2:R$655,'Segments Monthly'!$A$2:$A$655,"&gt;="&amp;DATE(A10,1,1),'Segments Monthly'!$A$2:$A$655,"&lt;="&amp;DATE(A10,12,31)),"")</f>
        <v>63.949875</v>
      </c>
      <c r="S10" s="3"/>
      <c r="T10" s="8" t="str">
        <f aca="false">IFERROR(AVERAGEIFS('Segments Monthly'!S$2:S$655,'Segments Monthly'!$A$2:$A$655,"&gt;="&amp;DATE(A10,1,1),'Segments Monthly'!$A$2:$A$655,"&lt;="&amp;DATE(A10,12,31)),"")</f>
        <v/>
      </c>
      <c r="U10" s="11" t="n">
        <f aca="false">IFERROR(L10/L$30*100,"")</f>
        <v>48.8500804082373</v>
      </c>
      <c r="V10" s="11" t="n">
        <f aca="false">IFERROR(O10/O$30*100,"")</f>
        <v>4.55593165807589</v>
      </c>
      <c r="W10" s="11" t="n">
        <f aca="false">IFERROR(P10/P$30*100,"")</f>
        <v>60.8478429038475</v>
      </c>
      <c r="X10" s="11" t="n">
        <f aca="false">IFERROR(Q10/Q$30*100,"")</f>
        <v>68.0573181218849</v>
      </c>
      <c r="Y10" s="11" t="n">
        <f aca="false">IFERROR(R10/R$30*100,"")</f>
        <v>62.0716891394553</v>
      </c>
      <c r="Z10" s="11" t="str">
        <f aca="false">IFERROR(AVERAGEIFS('Segments Monthly'!T$2:T$655,'Segments Monthly'!$A$2:$A$655,"&gt;="&amp;DATE(A10,1,1),'Segments Monthly'!$A$2:$A$655,"&lt;="&amp;DATE(A10,12,31)),"")</f>
        <v/>
      </c>
      <c r="AA10" s="11" t="n">
        <f aca="false">IFERROR(B10/B$20*100,"")</f>
        <v>105.86476151006</v>
      </c>
      <c r="AB10" s="11" t="str">
        <f aca="false">IFERROR(C10/C$20*100,"")</f>
        <v/>
      </c>
      <c r="AC10" s="11" t="str">
        <f aca="false">IFERROR(D10/D$20*100,"")</f>
        <v/>
      </c>
      <c r="AD10" s="11" t="str">
        <f aca="false">IFERROR(E10/E$20*100,"")</f>
        <v/>
      </c>
      <c r="AE10" s="11" t="str">
        <f aca="false">IFERROR(F10/F$20*100,"")</f>
        <v/>
      </c>
      <c r="AF10" s="11" t="str">
        <f aca="false">IFERROR(H10/H$20*100,"")</f>
        <v/>
      </c>
      <c r="AG10" s="11" t="str">
        <f aca="false">IFERROR(I10/I$20*100,"")</f>
        <v/>
      </c>
      <c r="AH10" s="11" t="str">
        <f aca="false">IFERROR(J10/J$20*100,"")</f>
        <v/>
      </c>
      <c r="AI10" s="11" t="str">
        <f aca="false">IFERROR(T10/T$20*100,"")</f>
        <v/>
      </c>
      <c r="AJ10" s="11" t="n">
        <f aca="false">IFERROR(L10/L$20*100,"")</f>
        <v>77.3109240130723</v>
      </c>
      <c r="AK10" s="11" t="n">
        <f aca="false">IFERROR(O10/O$20*100,"")</f>
        <v>34.3416664982519</v>
      </c>
      <c r="AL10" s="11" t="n">
        <f aca="false">IFERROR(Q10/Q$20*100,"")</f>
        <v>80.8369303579907</v>
      </c>
      <c r="AM10" s="11" t="str">
        <f aca="false">IFERROR(Z10/Z$49*100,"")</f>
        <v/>
      </c>
      <c r="AN10" s="11" t="str">
        <f aca="false">IFERROR(I10/I$49*100,"")</f>
        <v/>
      </c>
      <c r="AO10" s="11" t="str">
        <f aca="false">IFERROR(T10/T$49*100,"")</f>
        <v/>
      </c>
      <c r="AP10" s="21" t="n">
        <f aca="false">IFERROR(AVERAGEIFS('Segments Monthly'!U$2:U$655,'Segments Monthly'!$A$2:$A$655,"&gt;="&amp;DATE(A10,1,1),'Segments Monthly'!$A$2:$A$655,"&lt;="&amp;DATE(A10,12,31)),"")</f>
        <v>34.7637</v>
      </c>
      <c r="AQ10" s="21" t="n">
        <f aca="false">IFERROR(AP10/AP$20*100,"")</f>
        <v>70.8115918215477</v>
      </c>
    </row>
    <row r="11" customFormat="false" ht="15" hidden="false" customHeight="true" outlineLevel="0" collapsed="false">
      <c r="A11" s="15" t="n">
        <v>1981</v>
      </c>
      <c r="B11" s="8" t="n">
        <f aca="false">IFERROR(AVERAGEIFS('Segments Monthly'!B$2:B$655,'Segments Monthly'!$A$2:$A$655,"&gt;="&amp;DATE(A11,1,1),'Segments Monthly'!$A$2:$A$655,"&lt;="&amp;DATE(A11,12,31)),"")</f>
        <v>18634</v>
      </c>
      <c r="C11" s="8" t="str">
        <f aca="false">IFERROR(AVERAGEIFS('Segments Monthly'!C$2:C$655,'Segments Monthly'!$A$2:$A$655,"&gt;="&amp;DATE(A11,1,1),'Segments Monthly'!$A$2:$A$655,"&lt;="&amp;DATE(A11,12,31)),"")</f>
        <v/>
      </c>
      <c r="D11" s="8" t="str">
        <f aca="false">IFERROR(AVERAGEIFS('Segments Monthly'!D$2:D$655,'Segments Monthly'!$A$2:$A$655,"&gt;="&amp;DATE(A11,1,1),'Segments Monthly'!$A$2:$A$655,"&lt;="&amp;DATE(A11,12,31)),"")</f>
        <v/>
      </c>
      <c r="E11" s="8" t="str">
        <f aca="false">IFERROR(AVERAGEIFS('Segments Monthly'!E$2:E$655,'Segments Monthly'!$A$2:$A$655,"&gt;="&amp;DATE(A11,1,1),'Segments Monthly'!$A$2:$A$655,"&lt;="&amp;DATE(A11,12,31)),"")</f>
        <v/>
      </c>
      <c r="F11" s="8" t="str">
        <f aca="false">IFERROR(AVERAGEIFS('Segments Monthly'!F$2:F$655,'Segments Monthly'!$A$2:$A$655,"&gt;="&amp;DATE(A11,1,1),'Segments Monthly'!$A$2:$A$655,"&lt;="&amp;DATE(A11,12,31)),"")</f>
        <v/>
      </c>
      <c r="G11" s="8" t="str">
        <f aca="false">IFERROR(AVERAGEIFS('Segments Monthly'!G$2:G$655,'Segments Monthly'!$A$2:$A$655,"&gt;="&amp;DATE(A11,1,1),'Segments Monthly'!$A$2:$A$655,"&lt;="&amp;DATE(A11,12,31)),"")</f>
        <v/>
      </c>
      <c r="H11" s="8" t="str">
        <f aca="false">IFERROR(AVERAGEIFS('Segments Monthly'!H$2:H$655,'Segments Monthly'!$A$2:$A$655,"&gt;="&amp;DATE(A11,1,1),'Segments Monthly'!$A$2:$A$655,"&lt;="&amp;DATE(A11,12,31)),"")</f>
        <v/>
      </c>
      <c r="I11" s="8" t="str">
        <f aca="false">IFERROR(AVERAGEIFS('Segments Monthly'!I$2:I$655,'Segments Monthly'!$A$2:$A$655,"&gt;="&amp;DATE(A11,1,1),'Segments Monthly'!$A$2:$A$655,"&lt;="&amp;DATE(A11,12,31)),"")</f>
        <v/>
      </c>
      <c r="J11" s="8" t="str">
        <f aca="false">IFERROR(AVERAGEIFS('Segments Monthly'!J$2:J$655,'Segments Monthly'!$A$2:$A$655,"&gt;="&amp;DATE(A11,1,1),'Segments Monthly'!$A$2:$A$655,"&lt;="&amp;DATE(A11,12,31)),"")</f>
        <v/>
      </c>
      <c r="K11" s="8" t="str">
        <f aca="false">IFERROR(AVERAGEIFS('Segments Monthly'!K$2:K$655,'Segments Monthly'!$A$2:$A$655,"&gt;="&amp;DATE(A11,1,1),'Segments Monthly'!$A$2:$A$655,"&lt;="&amp;DATE(A11,12,31)),"")</f>
        <v/>
      </c>
      <c r="L11" s="11" t="n">
        <f aca="false">IFERROR(AVERAGEIFS('Segments Monthly'!L$2:L$655,'Segments Monthly'!$A$2:$A$655,"&gt;="&amp;DATE(A11,1,1),'Segments Monthly'!$A$2:$A$655,"&lt;="&amp;DATE(A11,12,31)),"")</f>
        <v>45.9523833333333</v>
      </c>
      <c r="M11" s="11" t="n">
        <f aca="false">IFERROR(AVERAGEIFS('Segments Monthly'!M$2:M$655,'Segments Monthly'!$A$2:$A$655,"&gt;="&amp;DATE(A11,1,1),'Segments Monthly'!$A$2:$A$655,"&lt;="&amp;DATE(A11,12,31)),"")</f>
        <v>31.4741333333333</v>
      </c>
      <c r="N11" s="11" t="n">
        <f aca="false">IFERROR(AVERAGEIFS('Segments Monthly'!N$2:N$655,'Segments Monthly'!$A$2:$A$655,"&gt;="&amp;DATE(A11,1,1),'Segments Monthly'!$A$2:$A$655,"&lt;="&amp;DATE(A11,12,31)),"")</f>
        <v>74.3707</v>
      </c>
      <c r="O11" s="11" t="n">
        <f aca="false">IFERROR(AVERAGEIFS('Segments Monthly'!O$2:O$655,'Segments Monthly'!$A$2:$A$655,"&gt;="&amp;DATE(A11,1,1),'Segments Monthly'!$A$2:$A$655,"&lt;="&amp;DATE(A11,12,31)),"")</f>
        <v>1.63881666666667</v>
      </c>
      <c r="P11" s="11" t="n">
        <f aca="false">IFERROR(AVERAGEIFS('Segments Monthly'!P$2:P$655,'Segments Monthly'!$A$2:$A$655,"&gt;="&amp;DATE(A11,1,1),'Segments Monthly'!$A$2:$A$655,"&lt;="&amp;DATE(A11,12,31)),"")</f>
        <v>46.2922916666667</v>
      </c>
      <c r="Q11" s="11" t="n">
        <f aca="false">IFERROR(AVERAGEIFS('Segments Monthly'!Q$2:Q$655,'Segments Monthly'!$A$2:$A$655,"&gt;="&amp;DATE(A11,1,1),'Segments Monthly'!$A$2:$A$655,"&lt;="&amp;DATE(A11,12,31)),"")</f>
        <v>60.8475666666667</v>
      </c>
      <c r="R11" s="11" t="n">
        <f aca="false">IFERROR(AVERAGEIFS('Segments Monthly'!R$2:R$655,'Segments Monthly'!$A$2:$A$655,"&gt;="&amp;DATE(A11,1,1),'Segments Monthly'!$A$2:$A$655,"&lt;="&amp;DATE(A11,12,31)),"")</f>
        <v>65.0152666666667</v>
      </c>
      <c r="S11" s="3"/>
      <c r="T11" s="8" t="str">
        <f aca="false">IFERROR(AVERAGEIFS('Segments Monthly'!S$2:S$655,'Segments Monthly'!$A$2:$A$655,"&gt;="&amp;DATE(A11,1,1),'Segments Monthly'!$A$2:$A$655,"&lt;="&amp;DATE(A11,12,31)),"")</f>
        <v/>
      </c>
      <c r="U11" s="11" t="n">
        <f aca="false">IFERROR(L11/L$30*100,"")</f>
        <v>49.2961273258113</v>
      </c>
      <c r="V11" s="11" t="n">
        <f aca="false">IFERROR(O11/O$30*100,"")</f>
        <v>5.27265049500305</v>
      </c>
      <c r="W11" s="11" t="n">
        <f aca="false">IFERROR(P11/P$30*100,"")</f>
        <v>58.4982054825189</v>
      </c>
      <c r="X11" s="11" t="n">
        <f aca="false">IFERROR(Q11/Q$30*100,"")</f>
        <v>68.955321926195</v>
      </c>
      <c r="Y11" s="11" t="n">
        <f aca="false">IFERROR(R11/R$30*100,"")</f>
        <v>63.1057906188577</v>
      </c>
      <c r="Z11" s="11" t="str">
        <f aca="false">IFERROR(AVERAGEIFS('Segments Monthly'!T$2:T$655,'Segments Monthly'!$A$2:$A$655,"&gt;="&amp;DATE(A11,1,1),'Segments Monthly'!$A$2:$A$655,"&lt;="&amp;DATE(A11,12,31)),"")</f>
        <v/>
      </c>
      <c r="AA11" s="11" t="n">
        <f aca="false">IFERROR(B11/B$20*100,"")</f>
        <v>105.308567553312</v>
      </c>
      <c r="AB11" s="11" t="str">
        <f aca="false">IFERROR(C11/C$20*100,"")</f>
        <v/>
      </c>
      <c r="AC11" s="11" t="str">
        <f aca="false">IFERROR(D11/D$20*100,"")</f>
        <v/>
      </c>
      <c r="AD11" s="11" t="str">
        <f aca="false">IFERROR(E11/E$20*100,"")</f>
        <v/>
      </c>
      <c r="AE11" s="11" t="str">
        <f aca="false">IFERROR(F11/F$20*100,"")</f>
        <v/>
      </c>
      <c r="AF11" s="11" t="str">
        <f aca="false">IFERROR(H11/H$20*100,"")</f>
        <v/>
      </c>
      <c r="AG11" s="11" t="str">
        <f aca="false">IFERROR(I11/I$20*100,"")</f>
        <v/>
      </c>
      <c r="AH11" s="11" t="str">
        <f aca="false">IFERROR(J11/J$20*100,"")</f>
        <v/>
      </c>
      <c r="AI11" s="11" t="str">
        <f aca="false">IFERROR(T11/T$20*100,"")</f>
        <v/>
      </c>
      <c r="AJ11" s="11" t="n">
        <f aca="false">IFERROR(L11/L$20*100,"")</f>
        <v>78.0168450486703</v>
      </c>
      <c r="AK11" s="11" t="n">
        <f aca="false">IFERROR(O11/O$20*100,"")</f>
        <v>39.7441442169722</v>
      </c>
      <c r="AL11" s="11" t="n">
        <f aca="false">IFERROR(Q11/Q$20*100,"")</f>
        <v>81.9035587969813</v>
      </c>
      <c r="AM11" s="11" t="str">
        <f aca="false">IFERROR(Z11/Z$49*100,"")</f>
        <v/>
      </c>
      <c r="AN11" s="11" t="str">
        <f aca="false">IFERROR(I11/I$49*100,"")</f>
        <v/>
      </c>
      <c r="AO11" s="11" t="str">
        <f aca="false">IFERROR(T11/T$49*100,"")</f>
        <v/>
      </c>
      <c r="AP11" s="21" t="n">
        <f aca="false">IFERROR(AVERAGEIFS('Segments Monthly'!U$2:U$655,'Segments Monthly'!$A$2:$A$655,"&gt;="&amp;DATE(A11,1,1),'Segments Monthly'!$A$2:$A$655,"&lt;="&amp;DATE(A11,12,31)),"")</f>
        <v>33.818875</v>
      </c>
      <c r="AQ11" s="21" t="n">
        <f aca="false">IFERROR(AP11/AP$20*100,"")</f>
        <v>68.8870394222693</v>
      </c>
    </row>
    <row r="12" customFormat="false" ht="15" hidden="false" customHeight="true" outlineLevel="0" collapsed="false">
      <c r="A12" s="15" t="n">
        <v>1982</v>
      </c>
      <c r="B12" s="8" t="n">
        <f aca="false">IFERROR(AVERAGEIFS('Segments Monthly'!B$2:B$655,'Segments Monthly'!$A$2:$A$655,"&gt;="&amp;DATE(A12,1,1),'Segments Monthly'!$A$2:$A$655,"&lt;="&amp;DATE(A12,12,31)),"")</f>
        <v>17363.5833333333</v>
      </c>
      <c r="C12" s="8" t="str">
        <f aca="false">IFERROR(AVERAGEIFS('Segments Monthly'!C$2:C$655,'Segments Monthly'!$A$2:$A$655,"&gt;="&amp;DATE(A12,1,1),'Segments Monthly'!$A$2:$A$655,"&lt;="&amp;DATE(A12,12,31)),"")</f>
        <v/>
      </c>
      <c r="D12" s="8" t="str">
        <f aca="false">IFERROR(AVERAGEIFS('Segments Monthly'!D$2:D$655,'Segments Monthly'!$A$2:$A$655,"&gt;="&amp;DATE(A12,1,1),'Segments Monthly'!$A$2:$A$655,"&lt;="&amp;DATE(A12,12,31)),"")</f>
        <v/>
      </c>
      <c r="E12" s="8" t="str">
        <f aca="false">IFERROR(AVERAGEIFS('Segments Monthly'!E$2:E$655,'Segments Monthly'!$A$2:$A$655,"&gt;="&amp;DATE(A12,1,1),'Segments Monthly'!$A$2:$A$655,"&lt;="&amp;DATE(A12,12,31)),"")</f>
        <v/>
      </c>
      <c r="F12" s="8" t="str">
        <f aca="false">IFERROR(AVERAGEIFS('Segments Monthly'!F$2:F$655,'Segments Monthly'!$A$2:$A$655,"&gt;="&amp;DATE(A12,1,1),'Segments Monthly'!$A$2:$A$655,"&lt;="&amp;DATE(A12,12,31)),"")</f>
        <v/>
      </c>
      <c r="G12" s="8" t="str">
        <f aca="false">IFERROR(AVERAGEIFS('Segments Monthly'!G$2:G$655,'Segments Monthly'!$A$2:$A$655,"&gt;="&amp;DATE(A12,1,1),'Segments Monthly'!$A$2:$A$655,"&lt;="&amp;DATE(A12,12,31)),"")</f>
        <v/>
      </c>
      <c r="H12" s="8" t="str">
        <f aca="false">IFERROR(AVERAGEIFS('Segments Monthly'!H$2:H$655,'Segments Monthly'!$A$2:$A$655,"&gt;="&amp;DATE(A12,1,1),'Segments Monthly'!$A$2:$A$655,"&lt;="&amp;DATE(A12,12,31)),"")</f>
        <v/>
      </c>
      <c r="I12" s="8" t="str">
        <f aca="false">IFERROR(AVERAGEIFS('Segments Monthly'!I$2:I$655,'Segments Monthly'!$A$2:$A$655,"&gt;="&amp;DATE(A12,1,1),'Segments Monthly'!$A$2:$A$655,"&lt;="&amp;DATE(A12,12,31)),"")</f>
        <v/>
      </c>
      <c r="J12" s="8" t="str">
        <f aca="false">IFERROR(AVERAGEIFS('Segments Monthly'!J$2:J$655,'Segments Monthly'!$A$2:$A$655,"&gt;="&amp;DATE(A12,1,1),'Segments Monthly'!$A$2:$A$655,"&lt;="&amp;DATE(A12,12,31)),"")</f>
        <v/>
      </c>
      <c r="K12" s="8" t="str">
        <f aca="false">IFERROR(AVERAGEIFS('Segments Monthly'!K$2:K$655,'Segments Monthly'!$A$2:$A$655,"&gt;="&amp;DATE(A12,1,1),'Segments Monthly'!$A$2:$A$655,"&lt;="&amp;DATE(A12,12,31)),"")</f>
        <v/>
      </c>
      <c r="L12" s="11" t="n">
        <f aca="false">IFERROR(AVERAGEIFS('Segments Monthly'!L$2:L$655,'Segments Monthly'!$A$2:$A$655,"&gt;="&amp;DATE(A12,1,1),'Segments Monthly'!$A$2:$A$655,"&lt;="&amp;DATE(A12,12,31)),"")</f>
        <v>43.3230416666667</v>
      </c>
      <c r="M12" s="11" t="n">
        <f aca="false">IFERROR(AVERAGEIFS('Segments Monthly'!M$2:M$655,'Segments Monthly'!$A$2:$A$655,"&gt;="&amp;DATE(A12,1,1),'Segments Monthly'!$A$2:$A$655,"&lt;="&amp;DATE(A12,12,31)),"")</f>
        <v>28.7495916666667</v>
      </c>
      <c r="N12" s="11" t="n">
        <f aca="false">IFERROR(AVERAGEIFS('Segments Monthly'!N$2:N$655,'Segments Monthly'!$A$2:$A$655,"&gt;="&amp;DATE(A12,1,1),'Segments Monthly'!$A$2:$A$655,"&lt;="&amp;DATE(A12,12,31)),"")</f>
        <v>73.3032333333333</v>
      </c>
      <c r="O12" s="11" t="n">
        <f aca="false">IFERROR(AVERAGEIFS('Segments Monthly'!O$2:O$655,'Segments Monthly'!$A$2:$A$655,"&gt;="&amp;DATE(A12,1,1),'Segments Monthly'!$A$2:$A$655,"&lt;="&amp;DATE(A12,12,31)),"")</f>
        <v>1.845175</v>
      </c>
      <c r="P12" s="11" t="n">
        <f aca="false">IFERROR(AVERAGEIFS('Segments Monthly'!P$2:P$655,'Segments Monthly'!$A$2:$A$655,"&gt;="&amp;DATE(A12,1,1),'Segments Monthly'!$A$2:$A$655,"&lt;="&amp;DATE(A12,12,31)),"")</f>
        <v>42.5621583333333</v>
      </c>
      <c r="Q12" s="11" t="n">
        <f aca="false">IFERROR(AVERAGEIFS('Segments Monthly'!Q$2:Q$655,'Segments Monthly'!$A$2:$A$655,"&gt;="&amp;DATE(A12,1,1),'Segments Monthly'!$A$2:$A$655,"&lt;="&amp;DATE(A12,12,31)),"")</f>
        <v>63.202925</v>
      </c>
      <c r="R12" s="11" t="n">
        <f aca="false">IFERROR(AVERAGEIFS('Segments Monthly'!R$2:R$655,'Segments Monthly'!$A$2:$A$655,"&gt;="&amp;DATE(A12,1,1),'Segments Monthly'!$A$2:$A$655,"&lt;="&amp;DATE(A12,12,31)),"")</f>
        <v>60.8348333333333</v>
      </c>
      <c r="S12" s="3"/>
      <c r="T12" s="8" t="str">
        <f aca="false">IFERROR(AVERAGEIFS('Segments Monthly'!S$2:S$655,'Segments Monthly'!$A$2:$A$655,"&gt;="&amp;DATE(A12,1,1),'Segments Monthly'!$A$2:$A$655,"&lt;="&amp;DATE(A12,12,31)),"")</f>
        <v/>
      </c>
      <c r="U12" s="11" t="n">
        <f aca="false">IFERROR(L12/L$30*100,"")</f>
        <v>46.4754605359554</v>
      </c>
      <c r="V12" s="11" t="n">
        <f aca="false">IFERROR(O12/O$30*100,"")</f>
        <v>5.93657794370974</v>
      </c>
      <c r="W12" s="11" t="n">
        <f aca="false">IFERROR(P12/P$30*100,"")</f>
        <v>53.7845458568139</v>
      </c>
      <c r="X12" s="11" t="n">
        <f aca="false">IFERROR(Q12/Q$30*100,"")</f>
        <v>71.6245246737146</v>
      </c>
      <c r="Y12" s="11" t="n">
        <f aca="false">IFERROR(R12/R$30*100,"")</f>
        <v>59.0481351764525</v>
      </c>
      <c r="Z12" s="11" t="str">
        <f aca="false">IFERROR(AVERAGEIFS('Segments Monthly'!T$2:T$655,'Segments Monthly'!$A$2:$A$655,"&gt;="&amp;DATE(A12,1,1),'Segments Monthly'!$A$2:$A$655,"&lt;="&amp;DATE(A12,12,31)),"")</f>
        <v/>
      </c>
      <c r="AA12" s="11" t="n">
        <f aca="false">IFERROR(B12/B$20*100,"")</f>
        <v>98.1289088991033</v>
      </c>
      <c r="AB12" s="11" t="str">
        <f aca="false">IFERROR(C12/C$20*100,"")</f>
        <v/>
      </c>
      <c r="AC12" s="11" t="str">
        <f aca="false">IFERROR(D12/D$20*100,"")</f>
        <v/>
      </c>
      <c r="AD12" s="11" t="str">
        <f aca="false">IFERROR(E12/E$20*100,"")</f>
        <v/>
      </c>
      <c r="AE12" s="11" t="str">
        <f aca="false">IFERROR(F12/F$20*100,"")</f>
        <v/>
      </c>
      <c r="AF12" s="11" t="str">
        <f aca="false">IFERROR(H12/H$20*100,"")</f>
        <v/>
      </c>
      <c r="AG12" s="11" t="str">
        <f aca="false">IFERROR(I12/I$20*100,"")</f>
        <v/>
      </c>
      <c r="AH12" s="11" t="str">
        <f aca="false">IFERROR(J12/J$20*100,"")</f>
        <v/>
      </c>
      <c r="AI12" s="11" t="str">
        <f aca="false">IFERROR(T12/T$20*100,"")</f>
        <v/>
      </c>
      <c r="AJ12" s="11" t="n">
        <f aca="false">IFERROR(L12/L$20*100,"")</f>
        <v>73.5528123585629</v>
      </c>
      <c r="AK12" s="11" t="n">
        <f aca="false">IFERROR(O12/O$20*100,"")</f>
        <v>44.7486914169075</v>
      </c>
      <c r="AL12" s="11" t="n">
        <f aca="false">IFERROR(Q12/Q$20*100,"")</f>
        <v>85.0739769469615</v>
      </c>
      <c r="AM12" s="11" t="str">
        <f aca="false">IFERROR(Z12/Z$49*100,"")</f>
        <v/>
      </c>
      <c r="AN12" s="11" t="str">
        <f aca="false">IFERROR(I12/I$49*100,"")</f>
        <v/>
      </c>
      <c r="AO12" s="11" t="str">
        <f aca="false">IFERROR(T12/T$49*100,"")</f>
        <v/>
      </c>
      <c r="AP12" s="21" t="n">
        <f aca="false">IFERROR(AVERAGEIFS('Segments Monthly'!U$2:U$655,'Segments Monthly'!$A$2:$A$655,"&gt;="&amp;DATE(A12,1,1),'Segments Monthly'!$A$2:$A$655,"&lt;="&amp;DATE(A12,12,31)),"")</f>
        <v>30.4649166666667</v>
      </c>
      <c r="AQ12" s="21" t="n">
        <f aca="false">IFERROR(AP12/AP$20*100,"")</f>
        <v>62.0552255334578</v>
      </c>
    </row>
    <row r="13" customFormat="false" ht="15" hidden="false" customHeight="true" outlineLevel="0" collapsed="false">
      <c r="A13" s="15" t="n">
        <v>1983</v>
      </c>
      <c r="B13" s="8" t="n">
        <f aca="false">IFERROR(AVERAGEIFS('Segments Monthly'!B$2:B$655,'Segments Monthly'!$A$2:$A$655,"&gt;="&amp;DATE(A13,1,1),'Segments Monthly'!$A$2:$A$655,"&lt;="&amp;DATE(A13,12,31)),"")</f>
        <v>17049.1666666667</v>
      </c>
      <c r="C13" s="8" t="str">
        <f aca="false">IFERROR(AVERAGEIFS('Segments Monthly'!C$2:C$655,'Segments Monthly'!$A$2:$A$655,"&gt;="&amp;DATE(A13,1,1),'Segments Monthly'!$A$2:$A$655,"&lt;="&amp;DATE(A13,12,31)),"")</f>
        <v/>
      </c>
      <c r="D13" s="8" t="str">
        <f aca="false">IFERROR(AVERAGEIFS('Segments Monthly'!D$2:D$655,'Segments Monthly'!$A$2:$A$655,"&gt;="&amp;DATE(A13,1,1),'Segments Monthly'!$A$2:$A$655,"&lt;="&amp;DATE(A13,12,31)),"")</f>
        <v/>
      </c>
      <c r="E13" s="8" t="str">
        <f aca="false">IFERROR(AVERAGEIFS('Segments Monthly'!E$2:E$655,'Segments Monthly'!$A$2:$A$655,"&gt;="&amp;DATE(A13,1,1),'Segments Monthly'!$A$2:$A$655,"&lt;="&amp;DATE(A13,12,31)),"")</f>
        <v/>
      </c>
      <c r="F13" s="8" t="str">
        <f aca="false">IFERROR(AVERAGEIFS('Segments Monthly'!F$2:F$655,'Segments Monthly'!$A$2:$A$655,"&gt;="&amp;DATE(A13,1,1),'Segments Monthly'!$A$2:$A$655,"&lt;="&amp;DATE(A13,12,31)),"")</f>
        <v/>
      </c>
      <c r="G13" s="8" t="str">
        <f aca="false">IFERROR(AVERAGEIFS('Segments Monthly'!G$2:G$655,'Segments Monthly'!$A$2:$A$655,"&gt;="&amp;DATE(A13,1,1),'Segments Monthly'!$A$2:$A$655,"&lt;="&amp;DATE(A13,12,31)),"")</f>
        <v/>
      </c>
      <c r="H13" s="8" t="str">
        <f aca="false">IFERROR(AVERAGEIFS('Segments Monthly'!H$2:H$655,'Segments Monthly'!$A$2:$A$655,"&gt;="&amp;DATE(A13,1,1),'Segments Monthly'!$A$2:$A$655,"&lt;="&amp;DATE(A13,12,31)),"")</f>
        <v/>
      </c>
      <c r="I13" s="8" t="str">
        <f aca="false">IFERROR(AVERAGEIFS('Segments Monthly'!I$2:I$655,'Segments Monthly'!$A$2:$A$655,"&gt;="&amp;DATE(A13,1,1),'Segments Monthly'!$A$2:$A$655,"&lt;="&amp;DATE(A13,12,31)),"")</f>
        <v/>
      </c>
      <c r="J13" s="8" t="str">
        <f aca="false">IFERROR(AVERAGEIFS('Segments Monthly'!J$2:J$655,'Segments Monthly'!$A$2:$A$655,"&gt;="&amp;DATE(A13,1,1),'Segments Monthly'!$A$2:$A$655,"&lt;="&amp;DATE(A13,12,31)),"")</f>
        <v/>
      </c>
      <c r="K13" s="8" t="str">
        <f aca="false">IFERROR(AVERAGEIFS('Segments Monthly'!K$2:K$655,'Segments Monthly'!$A$2:$A$655,"&gt;="&amp;DATE(A13,1,1),'Segments Monthly'!$A$2:$A$655,"&lt;="&amp;DATE(A13,12,31)),"")</f>
        <v/>
      </c>
      <c r="L13" s="11" t="n">
        <f aca="false">IFERROR(AVERAGEIFS('Segments Monthly'!L$2:L$655,'Segments Monthly'!$A$2:$A$655,"&gt;="&amp;DATE(A13,1,1),'Segments Monthly'!$A$2:$A$655,"&lt;="&amp;DATE(A13,12,31)),"")</f>
        <v>45.4326666666667</v>
      </c>
      <c r="M13" s="11" t="n">
        <f aca="false">IFERROR(AVERAGEIFS('Segments Monthly'!M$2:M$655,'Segments Monthly'!$A$2:$A$655,"&gt;="&amp;DATE(A13,1,1),'Segments Monthly'!$A$2:$A$655,"&lt;="&amp;DATE(A13,12,31)),"")</f>
        <v>30.1957916666667</v>
      </c>
      <c r="N13" s="11" t="n">
        <f aca="false">IFERROR(AVERAGEIFS('Segments Monthly'!N$2:N$655,'Segments Monthly'!$A$2:$A$655,"&gt;="&amp;DATE(A13,1,1),'Segments Monthly'!$A$2:$A$655,"&lt;="&amp;DATE(A13,12,31)),"")</f>
        <v>76.7123416666667</v>
      </c>
      <c r="O13" s="11" t="n">
        <f aca="false">IFERROR(AVERAGEIFS('Segments Monthly'!O$2:O$655,'Segments Monthly'!$A$2:$A$655,"&gt;="&amp;DATE(A13,1,1),'Segments Monthly'!$A$2:$A$655,"&lt;="&amp;DATE(A13,12,31)),"")</f>
        <v>2.13330833333333</v>
      </c>
      <c r="P13" s="11" t="n">
        <f aca="false">IFERROR(AVERAGEIFS('Segments Monthly'!P$2:P$655,'Segments Monthly'!$A$2:$A$655,"&gt;="&amp;DATE(A13,1,1),'Segments Monthly'!$A$2:$A$655,"&lt;="&amp;DATE(A13,12,31)),"")</f>
        <v>46.9640583333333</v>
      </c>
      <c r="Q13" s="11" t="n">
        <f aca="false">IFERROR(AVERAGEIFS('Segments Monthly'!Q$2:Q$655,'Segments Monthly'!$A$2:$A$655,"&gt;="&amp;DATE(A13,1,1),'Segments Monthly'!$A$2:$A$655,"&lt;="&amp;DATE(A13,12,31)),"")</f>
        <v>63.8947833333333</v>
      </c>
      <c r="R13" s="11" t="n">
        <f aca="false">IFERROR(AVERAGEIFS('Segments Monthly'!R$2:R$655,'Segments Monthly'!$A$2:$A$655,"&gt;="&amp;DATE(A13,1,1),'Segments Monthly'!$A$2:$A$655,"&lt;="&amp;DATE(A13,12,31)),"")</f>
        <v>65.027775</v>
      </c>
      <c r="S13" s="3"/>
      <c r="T13" s="8" t="str">
        <f aca="false">IFERROR(AVERAGEIFS('Segments Monthly'!S$2:S$655,'Segments Monthly'!$A$2:$A$655,"&gt;="&amp;DATE(A13,1,1),'Segments Monthly'!$A$2:$A$655,"&lt;="&amp;DATE(A13,12,31)),"")</f>
        <v/>
      </c>
      <c r="U13" s="11" t="n">
        <f aca="false">IFERROR(L13/L$30*100,"")</f>
        <v>48.7385932630511</v>
      </c>
      <c r="V13" s="11" t="n">
        <f aca="false">IFERROR(O13/O$30*100,"")</f>
        <v>6.86360437291794</v>
      </c>
      <c r="W13" s="11" t="n">
        <f aca="false">IFERROR(P13/P$30*100,"")</f>
        <v>59.3470972329195</v>
      </c>
      <c r="X13" s="11" t="n">
        <f aca="false">IFERROR(Q13/Q$30*100,"")</f>
        <v>72.4085710492035</v>
      </c>
      <c r="Y13" s="11" t="n">
        <f aca="false">IFERROR(R13/R$30*100,"")</f>
        <v>63.117931586738</v>
      </c>
      <c r="Z13" s="11" t="str">
        <f aca="false">IFERROR(AVERAGEIFS('Segments Monthly'!T$2:T$655,'Segments Monthly'!$A$2:$A$655,"&gt;="&amp;DATE(A13,1,1),'Segments Monthly'!$A$2:$A$655,"&lt;="&amp;DATE(A13,12,31)),"")</f>
        <v/>
      </c>
      <c r="AA13" s="11" t="n">
        <f aca="false">IFERROR(B13/B$20*100,"")</f>
        <v>96.3520081380454</v>
      </c>
      <c r="AB13" s="11" t="str">
        <f aca="false">IFERROR(C13/C$20*100,"")</f>
        <v/>
      </c>
      <c r="AC13" s="11" t="str">
        <f aca="false">IFERROR(D13/D$20*100,"")</f>
        <v/>
      </c>
      <c r="AD13" s="11" t="str">
        <f aca="false">IFERROR(E13/E$20*100,"")</f>
        <v/>
      </c>
      <c r="AE13" s="11" t="str">
        <f aca="false">IFERROR(F13/F$20*100,"")</f>
        <v/>
      </c>
      <c r="AF13" s="11" t="str">
        <f aca="false">IFERROR(H13/H$20*100,"")</f>
        <v/>
      </c>
      <c r="AG13" s="11" t="str">
        <f aca="false">IFERROR(I13/I$20*100,"")</f>
        <v/>
      </c>
      <c r="AH13" s="11" t="str">
        <f aca="false">IFERROR(J13/J$20*100,"")</f>
        <v/>
      </c>
      <c r="AI13" s="11" t="str">
        <f aca="false">IFERROR(T13/T$20*100,"")</f>
        <v/>
      </c>
      <c r="AJ13" s="11" t="n">
        <f aca="false">IFERROR(L13/L$20*100,"")</f>
        <v>77.1344826615352</v>
      </c>
      <c r="AK13" s="11" t="n">
        <f aca="false">IFERROR(O13/O$20*100,"")</f>
        <v>51.7364240819709</v>
      </c>
      <c r="AL13" s="11" t="n">
        <f aca="false">IFERROR(Q13/Q$20*100,"")</f>
        <v>86.0052493508979</v>
      </c>
      <c r="AM13" s="11" t="str">
        <f aca="false">IFERROR(Z13/Z$49*100,"")</f>
        <v/>
      </c>
      <c r="AN13" s="11" t="str">
        <f aca="false">IFERROR(I13/I$49*100,"")</f>
        <v/>
      </c>
      <c r="AO13" s="11" t="str">
        <f aca="false">IFERROR(T13/T$49*100,"")</f>
        <v/>
      </c>
      <c r="AP13" s="21" t="n">
        <f aca="false">IFERROR(AVERAGEIFS('Segments Monthly'!U$2:U$655,'Segments Monthly'!$A$2:$A$655,"&gt;="&amp;DATE(A13,1,1),'Segments Monthly'!$A$2:$A$655,"&lt;="&amp;DATE(A13,12,31)),"")</f>
        <v>38.8149916666667</v>
      </c>
      <c r="AQ13" s="21" t="n">
        <f aca="false">IFERROR(AP13/AP$20*100,"")</f>
        <v>79.063832286459</v>
      </c>
    </row>
    <row r="14" customFormat="false" ht="15" hidden="false" customHeight="true" outlineLevel="0" collapsed="false">
      <c r="A14" s="15" t="n">
        <v>1984</v>
      </c>
      <c r="B14" s="8" t="n">
        <f aca="false">IFERROR(AVERAGEIFS('Segments Monthly'!B$2:B$655,'Segments Monthly'!$A$2:$A$655,"&gt;="&amp;DATE(A14,1,1),'Segments Monthly'!$A$2:$A$655,"&lt;="&amp;DATE(A14,12,31)),"")</f>
        <v>17920.6666666667</v>
      </c>
      <c r="C14" s="8" t="str">
        <f aca="false">IFERROR(AVERAGEIFS('Segments Monthly'!C$2:C$655,'Segments Monthly'!$A$2:$A$655,"&gt;="&amp;DATE(A14,1,1),'Segments Monthly'!$A$2:$A$655,"&lt;="&amp;DATE(A14,12,31)),"")</f>
        <v/>
      </c>
      <c r="D14" s="8" t="str">
        <f aca="false">IFERROR(AVERAGEIFS('Segments Monthly'!D$2:D$655,'Segments Monthly'!$A$2:$A$655,"&gt;="&amp;DATE(A14,1,1),'Segments Monthly'!$A$2:$A$655,"&lt;="&amp;DATE(A14,12,31)),"")</f>
        <v/>
      </c>
      <c r="E14" s="8" t="str">
        <f aca="false">IFERROR(AVERAGEIFS('Segments Monthly'!E$2:E$655,'Segments Monthly'!$A$2:$A$655,"&gt;="&amp;DATE(A14,1,1),'Segments Monthly'!$A$2:$A$655,"&lt;="&amp;DATE(A14,12,31)),"")</f>
        <v/>
      </c>
      <c r="F14" s="8" t="str">
        <f aca="false">IFERROR(AVERAGEIFS('Segments Monthly'!F$2:F$655,'Segments Monthly'!$A$2:$A$655,"&gt;="&amp;DATE(A14,1,1),'Segments Monthly'!$A$2:$A$655,"&lt;="&amp;DATE(A14,12,31)),"")</f>
        <v/>
      </c>
      <c r="G14" s="8" t="str">
        <f aca="false">IFERROR(AVERAGEIFS('Segments Monthly'!G$2:G$655,'Segments Monthly'!$A$2:$A$655,"&gt;="&amp;DATE(A14,1,1),'Segments Monthly'!$A$2:$A$655,"&lt;="&amp;DATE(A14,12,31)),"")</f>
        <v/>
      </c>
      <c r="H14" s="8" t="str">
        <f aca="false">IFERROR(AVERAGEIFS('Segments Monthly'!H$2:H$655,'Segments Monthly'!$A$2:$A$655,"&gt;="&amp;DATE(A14,1,1),'Segments Monthly'!$A$2:$A$655,"&lt;="&amp;DATE(A14,12,31)),"")</f>
        <v/>
      </c>
      <c r="I14" s="8" t="str">
        <f aca="false">IFERROR(AVERAGEIFS('Segments Monthly'!I$2:I$655,'Segments Monthly'!$A$2:$A$655,"&gt;="&amp;DATE(A14,1,1),'Segments Monthly'!$A$2:$A$655,"&lt;="&amp;DATE(A14,12,31)),"")</f>
        <v/>
      </c>
      <c r="J14" s="8" t="str">
        <f aca="false">IFERROR(AVERAGEIFS('Segments Monthly'!J$2:J$655,'Segments Monthly'!$A$2:$A$655,"&gt;="&amp;DATE(A14,1,1),'Segments Monthly'!$A$2:$A$655,"&lt;="&amp;DATE(A14,12,31)),"")</f>
        <v/>
      </c>
      <c r="K14" s="8" t="str">
        <f aca="false">IFERROR(AVERAGEIFS('Segments Monthly'!K$2:K$655,'Segments Monthly'!$A$2:$A$655,"&gt;="&amp;DATE(A14,1,1),'Segments Monthly'!$A$2:$A$655,"&lt;="&amp;DATE(A14,12,31)),"")</f>
        <v/>
      </c>
      <c r="L14" s="11" t="n">
        <f aca="false">IFERROR(AVERAGEIFS('Segments Monthly'!L$2:L$655,'Segments Monthly'!$A$2:$A$655,"&gt;="&amp;DATE(A14,1,1),'Segments Monthly'!$A$2:$A$655,"&lt;="&amp;DATE(A14,12,31)),"")</f>
        <v>49.9804333333333</v>
      </c>
      <c r="M14" s="11" t="n">
        <f aca="false">IFERROR(AVERAGEIFS('Segments Monthly'!M$2:M$655,'Segments Monthly'!$A$2:$A$655,"&gt;="&amp;DATE(A14,1,1),'Segments Monthly'!$A$2:$A$655,"&lt;="&amp;DATE(A14,12,31)),"")</f>
        <v>34.4447</v>
      </c>
      <c r="N14" s="11" t="n">
        <f aca="false">IFERROR(AVERAGEIFS('Segments Monthly'!N$2:N$655,'Segments Monthly'!$A$2:$A$655,"&gt;="&amp;DATE(A14,1,1),'Segments Monthly'!$A$2:$A$655,"&lt;="&amp;DATE(A14,12,31)),"")</f>
        <v>80.2283833333333</v>
      </c>
      <c r="O14" s="11" t="n">
        <f aca="false">IFERROR(AVERAGEIFS('Segments Monthly'!O$2:O$655,'Segments Monthly'!$A$2:$A$655,"&gt;="&amp;DATE(A14,1,1),'Segments Monthly'!$A$2:$A$655,"&lt;="&amp;DATE(A14,12,31)),"")</f>
        <v>2.627325</v>
      </c>
      <c r="P14" s="11" t="n">
        <f aca="false">IFERROR(AVERAGEIFS('Segments Monthly'!P$2:P$655,'Segments Monthly'!$A$2:$A$655,"&gt;="&amp;DATE(A14,1,1),'Segments Monthly'!$A$2:$A$655,"&lt;="&amp;DATE(A14,12,31)),"")</f>
        <v>53.26905</v>
      </c>
      <c r="Q14" s="11" t="n">
        <f aca="false">IFERROR(AVERAGEIFS('Segments Monthly'!Q$2:Q$655,'Segments Monthly'!$A$2:$A$655,"&gt;="&amp;DATE(A14,1,1),'Segments Monthly'!$A$2:$A$655,"&lt;="&amp;DATE(A14,12,31)),"")</f>
        <v>65.1693166666667</v>
      </c>
      <c r="R14" s="11" t="n">
        <f aca="false">IFERROR(AVERAGEIFS('Segments Monthly'!R$2:R$655,'Segments Monthly'!$A$2:$A$655,"&gt;="&amp;DATE(A14,1,1),'Segments Monthly'!$A$2:$A$655,"&lt;="&amp;DATE(A14,12,31)),"")</f>
        <v>68.8564916666667</v>
      </c>
      <c r="S14" s="3"/>
      <c r="T14" s="8" t="str">
        <f aca="false">IFERROR(AVERAGEIFS('Segments Monthly'!S$2:S$655,'Segments Monthly'!$A$2:$A$655,"&gt;="&amp;DATE(A14,1,1),'Segments Monthly'!$A$2:$A$655,"&lt;="&amp;DATE(A14,12,31)),"")</f>
        <v/>
      </c>
      <c r="U14" s="11" t="n">
        <f aca="false">IFERROR(L14/L$30*100,"")</f>
        <v>53.6172800336991</v>
      </c>
      <c r="V14" s="11" t="n">
        <f aca="false">IFERROR(O14/O$30*100,"")</f>
        <v>8.45303000851258</v>
      </c>
      <c r="W14" s="11" t="n">
        <f aca="false">IFERROR(P14/P$30*100,"")</f>
        <v>67.3145294943865</v>
      </c>
      <c r="X14" s="11" t="n">
        <f aca="false">IFERROR(Q14/Q$30*100,"")</f>
        <v>73.8529321160498</v>
      </c>
      <c r="Y14" s="11" t="n">
        <f aca="false">IFERROR(R14/R$30*100,"")</f>
        <v>66.834200160154</v>
      </c>
      <c r="Z14" s="11" t="str">
        <f aca="false">IFERROR(AVERAGEIFS('Segments Monthly'!T$2:T$655,'Segments Monthly'!$A$2:$A$655,"&gt;="&amp;DATE(A14,1,1),'Segments Monthly'!$A$2:$A$655,"&lt;="&amp;DATE(A14,12,31)),"")</f>
        <v/>
      </c>
      <c r="AA14" s="11" t="n">
        <f aca="false">IFERROR(B14/B$20*100,"")</f>
        <v>101.277221008213</v>
      </c>
      <c r="AB14" s="11" t="str">
        <f aca="false">IFERROR(C14/C$20*100,"")</f>
        <v/>
      </c>
      <c r="AC14" s="11" t="str">
        <f aca="false">IFERROR(D14/D$20*100,"")</f>
        <v/>
      </c>
      <c r="AD14" s="11" t="str">
        <f aca="false">IFERROR(E14/E$20*100,"")</f>
        <v/>
      </c>
      <c r="AE14" s="11" t="str">
        <f aca="false">IFERROR(F14/F$20*100,"")</f>
        <v/>
      </c>
      <c r="AF14" s="11" t="str">
        <f aca="false">IFERROR(H14/H$20*100,"")</f>
        <v/>
      </c>
      <c r="AG14" s="11" t="str">
        <f aca="false">IFERROR(I14/I$20*100,"")</f>
        <v/>
      </c>
      <c r="AH14" s="11" t="str">
        <f aca="false">IFERROR(J14/J$20*100,"")</f>
        <v/>
      </c>
      <c r="AI14" s="11" t="str">
        <f aca="false">IFERROR(T14/T$20*100,"")</f>
        <v/>
      </c>
      <c r="AJ14" s="11" t="n">
        <f aca="false">IFERROR(L14/L$20*100,"")</f>
        <v>84.8555709188547</v>
      </c>
      <c r="AK14" s="11" t="n">
        <f aca="false">IFERROR(O14/O$20*100,"")</f>
        <v>63.7171843738</v>
      </c>
      <c r="AL14" s="11" t="n">
        <f aca="false">IFERROR(Q14/Q$20*100,"")</f>
        <v>87.7208284861694</v>
      </c>
      <c r="AM14" s="11" t="str">
        <f aca="false">IFERROR(Z14/Z$49*100,"")</f>
        <v/>
      </c>
      <c r="AN14" s="11" t="str">
        <f aca="false">IFERROR(I14/I$49*100,"")</f>
        <v/>
      </c>
      <c r="AO14" s="11" t="str">
        <f aca="false">IFERROR(T14/T$49*100,"")</f>
        <v/>
      </c>
      <c r="AP14" s="21" t="n">
        <f aca="false">IFERROR(AVERAGEIFS('Segments Monthly'!U$2:U$655,'Segments Monthly'!$A$2:$A$655,"&gt;="&amp;DATE(A14,1,1),'Segments Monthly'!$A$2:$A$655,"&lt;="&amp;DATE(A14,12,31)),"")</f>
        <v>46.4065833333333</v>
      </c>
      <c r="AQ14" s="21" t="n">
        <f aca="false">IFERROR(AP14/AP$20*100,"")</f>
        <v>94.5274535458723</v>
      </c>
    </row>
    <row r="15" customFormat="false" ht="15" hidden="false" customHeight="true" outlineLevel="0" collapsed="false">
      <c r="A15" s="15" t="n">
        <v>1985</v>
      </c>
      <c r="B15" s="8" t="n">
        <f aca="false">IFERROR(AVERAGEIFS('Segments Monthly'!B$2:B$655,'Segments Monthly'!$A$2:$A$655,"&gt;="&amp;DATE(A15,1,1),'Segments Monthly'!$A$2:$A$655,"&lt;="&amp;DATE(A15,12,31)),"")</f>
        <v>17818.5</v>
      </c>
      <c r="C15" s="8" t="str">
        <f aca="false">IFERROR(AVERAGEIFS('Segments Monthly'!C$2:C$655,'Segments Monthly'!$A$2:$A$655,"&gt;="&amp;DATE(A15,1,1),'Segments Monthly'!$A$2:$A$655,"&lt;="&amp;DATE(A15,12,31)),"")</f>
        <v/>
      </c>
      <c r="D15" s="8" t="str">
        <f aca="false">IFERROR(AVERAGEIFS('Segments Monthly'!D$2:D$655,'Segments Monthly'!$A$2:$A$655,"&gt;="&amp;DATE(A15,1,1),'Segments Monthly'!$A$2:$A$655,"&lt;="&amp;DATE(A15,12,31)),"")</f>
        <v/>
      </c>
      <c r="E15" s="8" t="str">
        <f aca="false">IFERROR(AVERAGEIFS('Segments Monthly'!E$2:E$655,'Segments Monthly'!$A$2:$A$655,"&gt;="&amp;DATE(A15,1,1),'Segments Monthly'!$A$2:$A$655,"&lt;="&amp;DATE(A15,12,31)),"")</f>
        <v/>
      </c>
      <c r="F15" s="8" t="str">
        <f aca="false">IFERROR(AVERAGEIFS('Segments Monthly'!F$2:F$655,'Segments Monthly'!$A$2:$A$655,"&gt;="&amp;DATE(A15,1,1),'Segments Monthly'!$A$2:$A$655,"&lt;="&amp;DATE(A15,12,31)),"")</f>
        <v/>
      </c>
      <c r="G15" s="8" t="str">
        <f aca="false">IFERROR(AVERAGEIFS('Segments Monthly'!G$2:G$655,'Segments Monthly'!$A$2:$A$655,"&gt;="&amp;DATE(A15,1,1),'Segments Monthly'!$A$2:$A$655,"&lt;="&amp;DATE(A15,12,31)),"")</f>
        <v/>
      </c>
      <c r="H15" s="8" t="str">
        <f aca="false">IFERROR(AVERAGEIFS('Segments Monthly'!H$2:H$655,'Segments Monthly'!$A$2:$A$655,"&gt;="&amp;DATE(A15,1,1),'Segments Monthly'!$A$2:$A$655,"&lt;="&amp;DATE(A15,12,31)),"")</f>
        <v/>
      </c>
      <c r="I15" s="8" t="str">
        <f aca="false">IFERROR(AVERAGEIFS('Segments Monthly'!I$2:I$655,'Segments Monthly'!$A$2:$A$655,"&gt;="&amp;DATE(A15,1,1),'Segments Monthly'!$A$2:$A$655,"&lt;="&amp;DATE(A15,12,31)),"")</f>
        <v/>
      </c>
      <c r="J15" s="8" t="str">
        <f aca="false">IFERROR(AVERAGEIFS('Segments Monthly'!J$2:J$655,'Segments Monthly'!$A$2:$A$655,"&gt;="&amp;DATE(A15,1,1),'Segments Monthly'!$A$2:$A$655,"&lt;="&amp;DATE(A15,12,31)),"")</f>
        <v/>
      </c>
      <c r="K15" s="8" t="str">
        <f aca="false">IFERROR(AVERAGEIFS('Segments Monthly'!K$2:K$655,'Segments Monthly'!$A$2:$A$655,"&gt;="&amp;DATE(A15,1,1),'Segments Monthly'!$A$2:$A$655,"&lt;="&amp;DATE(A15,12,31)),"")</f>
        <v/>
      </c>
      <c r="L15" s="11" t="n">
        <f aca="false">IFERROR(AVERAGEIFS('Segments Monthly'!L$2:L$655,'Segments Monthly'!$A$2:$A$655,"&gt;="&amp;DATE(A15,1,1),'Segments Monthly'!$A$2:$A$655,"&lt;="&amp;DATE(A15,12,31)),"")</f>
        <v>50.742525</v>
      </c>
      <c r="M15" s="11" t="n">
        <f aca="false">IFERROR(AVERAGEIFS('Segments Monthly'!M$2:M$655,'Segments Monthly'!$A$2:$A$655,"&gt;="&amp;DATE(A15,1,1),'Segments Monthly'!$A$2:$A$655,"&lt;="&amp;DATE(A15,12,31)),"")</f>
        <v>35.205225</v>
      </c>
      <c r="N15" s="11" t="n">
        <f aca="false">IFERROR(AVERAGEIFS('Segments Monthly'!N$2:N$655,'Segments Monthly'!$A$2:$A$655,"&gt;="&amp;DATE(A15,1,1),'Segments Monthly'!$A$2:$A$655,"&lt;="&amp;DATE(A15,12,31)),"")</f>
        <v>80.6708916666667</v>
      </c>
      <c r="O15" s="11" t="n">
        <f aca="false">IFERROR(AVERAGEIFS('Segments Monthly'!O$2:O$655,'Segments Monthly'!$A$2:$A$655,"&gt;="&amp;DATE(A15,1,1),'Segments Monthly'!$A$2:$A$655,"&lt;="&amp;DATE(A15,12,31)),"")</f>
        <v>2.788175</v>
      </c>
      <c r="P15" s="11" t="n">
        <f aca="false">IFERROR(AVERAGEIFS('Segments Monthly'!P$2:P$655,'Segments Monthly'!$A$2:$A$655,"&gt;="&amp;DATE(A15,1,1),'Segments Monthly'!$A$2:$A$655,"&lt;="&amp;DATE(A15,12,31)),"")</f>
        <v>56.003075</v>
      </c>
      <c r="Q15" s="11" t="n">
        <f aca="false">IFERROR(AVERAGEIFS('Segments Monthly'!Q$2:Q$655,'Segments Monthly'!$A$2:$A$655,"&gt;="&amp;DATE(A15,1,1),'Segments Monthly'!$A$2:$A$655,"&lt;="&amp;DATE(A15,12,31)),"")</f>
        <v>67.5626666666667</v>
      </c>
      <c r="R15" s="11" t="n">
        <f aca="false">IFERROR(AVERAGEIFS('Segments Monthly'!R$2:R$655,'Segments Monthly'!$A$2:$A$655,"&gt;="&amp;DATE(A15,1,1),'Segments Monthly'!$A$2:$A$655,"&lt;="&amp;DATE(A15,12,31)),"")</f>
        <v>68.3137583333333</v>
      </c>
      <c r="S15" s="3"/>
      <c r="T15" s="8" t="str">
        <f aca="false">IFERROR(AVERAGEIFS('Segments Monthly'!S$2:S$655,'Segments Monthly'!$A$2:$A$655,"&gt;="&amp;DATE(A15,1,1),'Segments Monthly'!$A$2:$A$655,"&lt;="&amp;DATE(A15,12,31)),"")</f>
        <v/>
      </c>
      <c r="U15" s="11" t="n">
        <f aca="false">IFERROR(L15/L$30*100,"")</f>
        <v>54.434825612596</v>
      </c>
      <c r="V15" s="11" t="n">
        <f aca="false">IFERROR(O15/O$30*100,"")</f>
        <v>8.97054111843208</v>
      </c>
      <c r="W15" s="11" t="n">
        <f aca="false">IFERROR(P15/P$30*100,"")</f>
        <v>70.7694363587081</v>
      </c>
      <c r="X15" s="11" t="n">
        <f aca="false">IFERROR(Q15/Q$30*100,"")</f>
        <v>76.5651888055596</v>
      </c>
      <c r="Y15" s="11" t="n">
        <f aca="false">IFERROR(R15/R$30*100,"")</f>
        <v>66.3074067183797</v>
      </c>
      <c r="Z15" s="11" t="str">
        <f aca="false">IFERROR(AVERAGEIFS('Segments Monthly'!T$2:T$655,'Segments Monthly'!$A$2:$A$655,"&gt;="&amp;DATE(A15,1,1),'Segments Monthly'!$A$2:$A$655,"&lt;="&amp;DATE(A15,12,31)),"")</f>
        <v/>
      </c>
      <c r="AA15" s="11" t="n">
        <f aca="false">IFERROR(B15/B$20*100,"")</f>
        <v>100.699834225002</v>
      </c>
      <c r="AB15" s="11" t="str">
        <f aca="false">IFERROR(C15/C$20*100,"")</f>
        <v/>
      </c>
      <c r="AC15" s="11" t="str">
        <f aca="false">IFERROR(D15/D$20*100,"")</f>
        <v/>
      </c>
      <c r="AD15" s="11" t="str">
        <f aca="false">IFERROR(E15/E$20*100,"")</f>
        <v/>
      </c>
      <c r="AE15" s="11" t="str">
        <f aca="false">IFERROR(F15/F$20*100,"")</f>
        <v/>
      </c>
      <c r="AF15" s="11" t="str">
        <f aca="false">IFERROR(H15/H$20*100,"")</f>
        <v/>
      </c>
      <c r="AG15" s="11" t="str">
        <f aca="false">IFERROR(I15/I$20*100,"")</f>
        <v/>
      </c>
      <c r="AH15" s="11" t="str">
        <f aca="false">IFERROR(J15/J$20*100,"")</f>
        <v/>
      </c>
      <c r="AI15" s="11" t="str">
        <f aca="false">IFERROR(T15/T$20*100,"")</f>
        <v/>
      </c>
      <c r="AJ15" s="11" t="n">
        <f aca="false">IFERROR(L15/L$20*100,"")</f>
        <v>86.1494317190645</v>
      </c>
      <c r="AK15" s="11" t="n">
        <f aca="false">IFERROR(O15/O$20*100,"")</f>
        <v>67.6180756249874</v>
      </c>
      <c r="AL15" s="11" t="n">
        <f aca="false">IFERROR(Q15/Q$20*100,"")</f>
        <v>90.9423851265624</v>
      </c>
      <c r="AM15" s="11" t="str">
        <f aca="false">IFERROR(Z15/Z$49*100,"")</f>
        <v/>
      </c>
      <c r="AN15" s="11" t="str">
        <f aca="false">IFERROR(I15/I$49*100,"")</f>
        <v/>
      </c>
      <c r="AO15" s="11" t="str">
        <f aca="false">IFERROR(T15/T$49*100,"")</f>
        <v/>
      </c>
      <c r="AP15" s="21" t="n">
        <f aca="false">IFERROR(AVERAGEIFS('Segments Monthly'!U$2:U$655,'Segments Monthly'!$A$2:$A$655,"&gt;="&amp;DATE(A15,1,1),'Segments Monthly'!$A$2:$A$655,"&lt;="&amp;DATE(A15,12,31)),"")</f>
        <v>48.1161333333333</v>
      </c>
      <c r="AQ15" s="21" t="n">
        <f aca="false">IFERROR(AP15/AP$20*100,"")</f>
        <v>98.0097053429631</v>
      </c>
    </row>
    <row r="16" customFormat="false" ht="15" hidden="false" customHeight="true" outlineLevel="0" collapsed="false">
      <c r="A16" s="15" t="n">
        <v>1986</v>
      </c>
      <c r="B16" s="8" t="n">
        <f aca="false">IFERROR(AVERAGEIFS('Segments Monthly'!B$2:B$655,'Segments Monthly'!$A$2:$A$655,"&gt;="&amp;DATE(A16,1,1),'Segments Monthly'!$A$2:$A$655,"&lt;="&amp;DATE(A16,12,31)),"")</f>
        <v>17551.9166666667</v>
      </c>
      <c r="C16" s="8" t="str">
        <f aca="false">IFERROR(AVERAGEIFS('Segments Monthly'!C$2:C$655,'Segments Monthly'!$A$2:$A$655,"&gt;="&amp;DATE(A16,1,1),'Segments Monthly'!$A$2:$A$655,"&lt;="&amp;DATE(A16,12,31)),"")</f>
        <v/>
      </c>
      <c r="D16" s="8" t="str">
        <f aca="false">IFERROR(AVERAGEIFS('Segments Monthly'!D$2:D$655,'Segments Monthly'!$A$2:$A$655,"&gt;="&amp;DATE(A16,1,1),'Segments Monthly'!$A$2:$A$655,"&lt;="&amp;DATE(A16,12,31)),"")</f>
        <v/>
      </c>
      <c r="E16" s="8" t="str">
        <f aca="false">IFERROR(AVERAGEIFS('Segments Monthly'!E$2:E$655,'Segments Monthly'!$A$2:$A$655,"&gt;="&amp;DATE(A16,1,1),'Segments Monthly'!$A$2:$A$655,"&lt;="&amp;DATE(A16,12,31)),"")</f>
        <v/>
      </c>
      <c r="F16" s="8" t="str">
        <f aca="false">IFERROR(AVERAGEIFS('Segments Monthly'!F$2:F$655,'Segments Monthly'!$A$2:$A$655,"&gt;="&amp;DATE(A16,1,1),'Segments Monthly'!$A$2:$A$655,"&lt;="&amp;DATE(A16,12,31)),"")</f>
        <v/>
      </c>
      <c r="G16" s="8" t="str">
        <f aca="false">IFERROR(AVERAGEIFS('Segments Monthly'!G$2:G$655,'Segments Monthly'!$A$2:$A$655,"&gt;="&amp;DATE(A16,1,1),'Segments Monthly'!$A$2:$A$655,"&lt;="&amp;DATE(A16,12,31)),"")</f>
        <v/>
      </c>
      <c r="H16" s="8" t="str">
        <f aca="false">IFERROR(AVERAGEIFS('Segments Monthly'!H$2:H$655,'Segments Monthly'!$A$2:$A$655,"&gt;="&amp;DATE(A16,1,1),'Segments Monthly'!$A$2:$A$655,"&lt;="&amp;DATE(A16,12,31)),"")</f>
        <v/>
      </c>
      <c r="I16" s="8" t="str">
        <f aca="false">IFERROR(AVERAGEIFS('Segments Monthly'!I$2:I$655,'Segments Monthly'!$A$2:$A$655,"&gt;="&amp;DATE(A16,1,1),'Segments Monthly'!$A$2:$A$655,"&lt;="&amp;DATE(A16,12,31)),"")</f>
        <v/>
      </c>
      <c r="J16" s="8" t="str">
        <f aca="false">IFERROR(AVERAGEIFS('Segments Monthly'!J$2:J$655,'Segments Monthly'!$A$2:$A$655,"&gt;="&amp;DATE(A16,1,1),'Segments Monthly'!$A$2:$A$655,"&lt;="&amp;DATE(A16,12,31)),"")</f>
        <v/>
      </c>
      <c r="K16" s="8" t="str">
        <f aca="false">IFERROR(AVERAGEIFS('Segments Monthly'!K$2:K$655,'Segments Monthly'!$A$2:$A$655,"&gt;="&amp;DATE(A16,1,1),'Segments Monthly'!$A$2:$A$655,"&lt;="&amp;DATE(A16,12,31)),"")</f>
        <v/>
      </c>
      <c r="L16" s="11" t="n">
        <f aca="false">IFERROR(AVERAGEIFS('Segments Monthly'!L$2:L$655,'Segments Monthly'!$A$2:$A$655,"&gt;="&amp;DATE(A16,1,1),'Segments Monthly'!$A$2:$A$655,"&lt;="&amp;DATE(A16,12,31)),"")</f>
        <v>51.8500833333333</v>
      </c>
      <c r="M16" s="11" t="n">
        <f aca="false">IFERROR(AVERAGEIFS('Segments Monthly'!M$2:M$655,'Segments Monthly'!$A$2:$A$655,"&gt;="&amp;DATE(A16,1,1),'Segments Monthly'!$A$2:$A$655,"&lt;="&amp;DATE(A16,12,31)),"")</f>
        <v>35.7942416666667</v>
      </c>
      <c r="N16" s="11" t="n">
        <f aca="false">IFERROR(AVERAGEIFS('Segments Monthly'!N$2:N$655,'Segments Monthly'!$A$2:$A$655,"&gt;="&amp;DATE(A16,1,1),'Segments Monthly'!$A$2:$A$655,"&lt;="&amp;DATE(A16,12,31)),"")</f>
        <v>83.0081333333333</v>
      </c>
      <c r="O16" s="11" t="n">
        <f aca="false">IFERROR(AVERAGEIFS('Segments Monthly'!O$2:O$655,'Segments Monthly'!$A$2:$A$655,"&gt;="&amp;DATE(A16,1,1),'Segments Monthly'!$A$2:$A$655,"&lt;="&amp;DATE(A16,12,31)),"")</f>
        <v>2.89675833333333</v>
      </c>
      <c r="P16" s="11" t="n">
        <f aca="false">IFERROR(AVERAGEIFS('Segments Monthly'!P$2:P$655,'Segments Monthly'!$A$2:$A$655,"&gt;="&amp;DATE(A16,1,1),'Segments Monthly'!$A$2:$A$655,"&lt;="&amp;DATE(A16,12,31)),"")</f>
        <v>57.2818583333333</v>
      </c>
      <c r="Q16" s="11" t="n">
        <f aca="false">IFERROR(AVERAGEIFS('Segments Monthly'!Q$2:Q$655,'Segments Monthly'!$A$2:$A$655,"&gt;="&amp;DATE(A16,1,1),'Segments Monthly'!$A$2:$A$655,"&lt;="&amp;DATE(A16,12,31)),"")</f>
        <v>68.5875916666667</v>
      </c>
      <c r="R16" s="11" t="n">
        <f aca="false">IFERROR(AVERAGEIFS('Segments Monthly'!R$2:R$655,'Segments Monthly'!$A$2:$A$655,"&gt;="&amp;DATE(A16,1,1),'Segments Monthly'!$A$2:$A$655,"&lt;="&amp;DATE(A16,12,31)),"")</f>
        <v>71.4034833333333</v>
      </c>
      <c r="S16" s="3"/>
      <c r="T16" s="8" t="str">
        <f aca="false">IFERROR(AVERAGEIFS('Segments Monthly'!S$2:S$655,'Segments Monthly'!$A$2:$A$655,"&gt;="&amp;DATE(A16,1,1),'Segments Monthly'!$A$2:$A$655,"&lt;="&amp;DATE(A16,12,31)),"")</f>
        <v/>
      </c>
      <c r="U16" s="11" t="n">
        <f aca="false">IFERROR(L16/L$30*100,"")</f>
        <v>55.6229758816411</v>
      </c>
      <c r="V16" s="11" t="n">
        <f aca="false">IFERROR(O16/O$30*100,"")</f>
        <v>9.31989195058683</v>
      </c>
      <c r="W16" s="11" t="n">
        <f aca="false">IFERROR(P16/P$30*100,"")</f>
        <v>72.3853971916607</v>
      </c>
      <c r="X16" s="11" t="n">
        <f aca="false">IFERROR(Q16/Q$30*100,"")</f>
        <v>77.7266819793519</v>
      </c>
      <c r="Y16" s="11" t="n">
        <f aca="false">IFERROR(R16/R$30*100,"")</f>
        <v>69.306387556519</v>
      </c>
      <c r="Z16" s="11" t="str">
        <f aca="false">IFERROR(AVERAGEIFS('Segments Monthly'!T$2:T$655,'Segments Monthly'!$A$2:$A$655,"&gt;="&amp;DATE(A16,1,1),'Segments Monthly'!$A$2:$A$655,"&lt;="&amp;DATE(A16,12,31)),"")</f>
        <v/>
      </c>
      <c r="AA16" s="11" t="n">
        <f aca="false">IFERROR(B16/B$20*100,"")</f>
        <v>99.1932597392811</v>
      </c>
      <c r="AB16" s="11" t="str">
        <f aca="false">IFERROR(C16/C$20*100,"")</f>
        <v/>
      </c>
      <c r="AC16" s="11" t="str">
        <f aca="false">IFERROR(D16/D$20*100,"")</f>
        <v/>
      </c>
      <c r="AD16" s="11" t="str">
        <f aca="false">IFERROR(E16/E$20*100,"")</f>
        <v/>
      </c>
      <c r="AE16" s="11" t="str">
        <f aca="false">IFERROR(F16/F$20*100,"")</f>
        <v/>
      </c>
      <c r="AF16" s="11" t="str">
        <f aca="false">IFERROR(H16/H$20*100,"")</f>
        <v/>
      </c>
      <c r="AG16" s="11" t="str">
        <f aca="false">IFERROR(I16/I$20*100,"")</f>
        <v/>
      </c>
      <c r="AH16" s="11" t="str">
        <f aca="false">IFERROR(J16/J$20*100,"")</f>
        <v/>
      </c>
      <c r="AI16" s="11" t="str">
        <f aca="false">IFERROR(T16/T$20*100,"")</f>
        <v/>
      </c>
      <c r="AJ16" s="11" t="n">
        <f aca="false">IFERROR(L16/L$20*100,"")</f>
        <v>88.0298174707074</v>
      </c>
      <c r="AK16" s="11" t="n">
        <f aca="false">IFERROR(O16/O$20*100,"")</f>
        <v>70.2514096319799</v>
      </c>
      <c r="AL16" s="11" t="n">
        <f aca="false">IFERROR(Q16/Q$20*100,"")</f>
        <v>92.3219802295164</v>
      </c>
      <c r="AM16" s="11" t="str">
        <f aca="false">IFERROR(Z16/Z$49*100,"")</f>
        <v/>
      </c>
      <c r="AN16" s="11" t="str">
        <f aca="false">IFERROR(I16/I$49*100,"")</f>
        <v/>
      </c>
      <c r="AO16" s="11" t="str">
        <f aca="false">IFERROR(T16/T$49*100,"")</f>
        <v/>
      </c>
      <c r="AP16" s="21" t="n">
        <f aca="false">IFERROR(AVERAGEIFS('Segments Monthly'!U$2:U$655,'Segments Monthly'!$A$2:$A$655,"&gt;="&amp;DATE(A16,1,1),'Segments Monthly'!$A$2:$A$655,"&lt;="&amp;DATE(A16,12,31)),"")</f>
        <v>48.0153833333333</v>
      </c>
      <c r="AQ16" s="21" t="n">
        <f aca="false">IFERROR(AP16/AP$20*100,"")</f>
        <v>97.8044835778454</v>
      </c>
    </row>
    <row r="17" customFormat="false" ht="15" hidden="false" customHeight="true" outlineLevel="0" collapsed="false">
      <c r="A17" s="15" t="n">
        <v>1987</v>
      </c>
      <c r="B17" s="8" t="n">
        <f aca="false">IFERROR(AVERAGEIFS('Segments Monthly'!B$2:B$655,'Segments Monthly'!$A$2:$A$655,"&gt;="&amp;DATE(A17,1,1),'Segments Monthly'!$A$2:$A$655,"&lt;="&amp;DATE(A17,12,31)),"")</f>
        <v>17608.5</v>
      </c>
      <c r="C17" s="8" t="str">
        <f aca="false">IFERROR(AVERAGEIFS('Segments Monthly'!C$2:C$655,'Segments Monthly'!$A$2:$A$655,"&gt;="&amp;DATE(A17,1,1),'Segments Monthly'!$A$2:$A$655,"&lt;="&amp;DATE(A17,12,31)),"")</f>
        <v/>
      </c>
      <c r="D17" s="8" t="str">
        <f aca="false">IFERROR(AVERAGEIFS('Segments Monthly'!D$2:D$655,'Segments Monthly'!$A$2:$A$655,"&gt;="&amp;DATE(A17,1,1),'Segments Monthly'!$A$2:$A$655,"&lt;="&amp;DATE(A17,12,31)),"")</f>
        <v/>
      </c>
      <c r="E17" s="8" t="str">
        <f aca="false">IFERROR(AVERAGEIFS('Segments Monthly'!E$2:E$655,'Segments Monthly'!$A$2:$A$655,"&gt;="&amp;DATE(A17,1,1),'Segments Monthly'!$A$2:$A$655,"&lt;="&amp;DATE(A17,12,31)),"")</f>
        <v/>
      </c>
      <c r="F17" s="8" t="str">
        <f aca="false">IFERROR(AVERAGEIFS('Segments Monthly'!F$2:F$655,'Segments Monthly'!$A$2:$A$655,"&gt;="&amp;DATE(A17,1,1),'Segments Monthly'!$A$2:$A$655,"&lt;="&amp;DATE(A17,12,31)),"")</f>
        <v/>
      </c>
      <c r="G17" s="8" t="str">
        <f aca="false">IFERROR(AVERAGEIFS('Segments Monthly'!G$2:G$655,'Segments Monthly'!$A$2:$A$655,"&gt;="&amp;DATE(A17,1,1),'Segments Monthly'!$A$2:$A$655,"&lt;="&amp;DATE(A17,12,31)),"")</f>
        <v/>
      </c>
      <c r="H17" s="8" t="str">
        <f aca="false">IFERROR(AVERAGEIFS('Segments Monthly'!H$2:H$655,'Segments Monthly'!$A$2:$A$655,"&gt;="&amp;DATE(A17,1,1),'Segments Monthly'!$A$2:$A$655,"&lt;="&amp;DATE(A17,12,31)),"")</f>
        <v/>
      </c>
      <c r="I17" s="8" t="str">
        <f aca="false">IFERROR(AVERAGEIFS('Segments Monthly'!I$2:I$655,'Segments Monthly'!$A$2:$A$655,"&gt;="&amp;DATE(A17,1,1),'Segments Monthly'!$A$2:$A$655,"&lt;="&amp;DATE(A17,12,31)),"")</f>
        <v/>
      </c>
      <c r="J17" s="8" t="str">
        <f aca="false">IFERROR(AVERAGEIFS('Segments Monthly'!J$2:J$655,'Segments Monthly'!$A$2:$A$655,"&gt;="&amp;DATE(A17,1,1),'Segments Monthly'!$A$2:$A$655,"&lt;="&amp;DATE(A17,12,31)),"")</f>
        <v/>
      </c>
      <c r="K17" s="8" t="str">
        <f aca="false">IFERROR(AVERAGEIFS('Segments Monthly'!K$2:K$655,'Segments Monthly'!$A$2:$A$655,"&gt;="&amp;DATE(A17,1,1),'Segments Monthly'!$A$2:$A$655,"&lt;="&amp;DATE(A17,12,31)),"")</f>
        <v/>
      </c>
      <c r="L17" s="11" t="n">
        <f aca="false">IFERROR(AVERAGEIFS('Segments Monthly'!L$2:L$655,'Segments Monthly'!$A$2:$A$655,"&gt;="&amp;DATE(A17,1,1),'Segments Monthly'!$A$2:$A$655,"&lt;="&amp;DATE(A17,12,31)),"")</f>
        <v>54.793325</v>
      </c>
      <c r="M17" s="11" t="n">
        <f aca="false">IFERROR(AVERAGEIFS('Segments Monthly'!M$2:M$655,'Segments Monthly'!$A$2:$A$655,"&gt;="&amp;DATE(A17,1,1),'Segments Monthly'!$A$2:$A$655,"&lt;="&amp;DATE(A17,12,31)),"")</f>
        <v>37.9126916666667</v>
      </c>
      <c r="N17" s="11" t="n">
        <f aca="false">IFERROR(AVERAGEIFS('Segments Monthly'!N$2:N$655,'Segments Monthly'!$A$2:$A$655,"&gt;="&amp;DATE(A17,1,1),'Segments Monthly'!$A$2:$A$655,"&lt;="&amp;DATE(A17,12,31)),"")</f>
        <v>87.4498333333333</v>
      </c>
      <c r="O17" s="11" t="n">
        <f aca="false">IFERROR(AVERAGEIFS('Segments Monthly'!O$2:O$655,'Segments Monthly'!$A$2:$A$655,"&gt;="&amp;DATE(A17,1,1),'Segments Monthly'!$A$2:$A$655,"&lt;="&amp;DATE(A17,12,31)),"")</f>
        <v>3.30938333333333</v>
      </c>
      <c r="P17" s="11" t="n">
        <f aca="false">IFERROR(AVERAGEIFS('Segments Monthly'!P$2:P$655,'Segments Monthly'!$A$2:$A$655,"&gt;="&amp;DATE(A17,1,1),'Segments Monthly'!$A$2:$A$655,"&lt;="&amp;DATE(A17,12,31)),"")</f>
        <v>59.3533083333333</v>
      </c>
      <c r="Q17" s="11" t="n">
        <f aca="false">IFERROR(AVERAGEIFS('Segments Monthly'!Q$2:Q$655,'Segments Monthly'!$A$2:$A$655,"&gt;="&amp;DATE(A17,1,1),'Segments Monthly'!$A$2:$A$655,"&lt;="&amp;DATE(A17,12,31)),"")</f>
        <v>70.0987</v>
      </c>
      <c r="R17" s="11" t="n">
        <f aca="false">IFERROR(AVERAGEIFS('Segments Monthly'!R$2:R$655,'Segments Monthly'!$A$2:$A$655,"&gt;="&amp;DATE(A17,1,1),'Segments Monthly'!$A$2:$A$655,"&lt;="&amp;DATE(A17,12,31)),"")</f>
        <v>76.9534916666667</v>
      </c>
      <c r="S17" s="3"/>
      <c r="T17" s="8" t="str">
        <f aca="false">IFERROR(AVERAGEIFS('Segments Monthly'!S$2:S$655,'Segments Monthly'!$A$2:$A$655,"&gt;="&amp;DATE(A17,1,1),'Segments Monthly'!$A$2:$A$655,"&lt;="&amp;DATE(A17,12,31)),"")</f>
        <v/>
      </c>
      <c r="U17" s="11" t="n">
        <f aca="false">IFERROR(L17/L$30*100,"")</f>
        <v>58.7803837335508</v>
      </c>
      <c r="V17" s="11" t="n">
        <f aca="false">IFERROR(O17/O$30*100,"")</f>
        <v>10.6474519240437</v>
      </c>
      <c r="W17" s="11" t="n">
        <f aca="false">IFERROR(P17/P$30*100,"")</f>
        <v>75.0030275440163</v>
      </c>
      <c r="X17" s="11" t="n">
        <f aca="false">IFERROR(Q17/Q$30*100,"")</f>
        <v>79.4391409534498</v>
      </c>
      <c r="Y17" s="11" t="n">
        <f aca="false">IFERROR(R17/R$30*100,"")</f>
        <v>74.6933940516537</v>
      </c>
      <c r="Z17" s="11" t="str">
        <f aca="false">IFERROR(AVERAGEIFS('Segments Monthly'!T$2:T$655,'Segments Monthly'!$A$2:$A$655,"&gt;="&amp;DATE(A17,1,1),'Segments Monthly'!$A$2:$A$655,"&lt;="&amp;DATE(A17,12,31)),"")</f>
        <v/>
      </c>
      <c r="AA17" s="11" t="n">
        <f aca="false">IFERROR(B17/B$20*100,"")</f>
        <v>99.5130359430337</v>
      </c>
      <c r="AB17" s="11" t="str">
        <f aca="false">IFERROR(C17/C$20*100,"")</f>
        <v/>
      </c>
      <c r="AC17" s="11" t="str">
        <f aca="false">IFERROR(D17/D$20*100,"")</f>
        <v/>
      </c>
      <c r="AD17" s="11" t="str">
        <f aca="false">IFERROR(E17/E$20*100,"")</f>
        <v/>
      </c>
      <c r="AE17" s="11" t="str">
        <f aca="false">IFERROR(F17/F$20*100,"")</f>
        <v/>
      </c>
      <c r="AF17" s="11" t="str">
        <f aca="false">IFERROR(H17/H$20*100,"")</f>
        <v/>
      </c>
      <c r="AG17" s="11" t="str">
        <f aca="false">IFERROR(I17/I$20*100,"")</f>
        <v/>
      </c>
      <c r="AH17" s="11" t="str">
        <f aca="false">IFERROR(J17/J$20*100,"")</f>
        <v/>
      </c>
      <c r="AI17" s="11" t="str">
        <f aca="false">IFERROR(T17/T$20*100,"")</f>
        <v/>
      </c>
      <c r="AJ17" s="11" t="n">
        <f aca="false">IFERROR(L17/L$20*100,"")</f>
        <v>93.0267819890321</v>
      </c>
      <c r="AK17" s="11" t="n">
        <f aca="false">IFERROR(O17/O$20*100,"")</f>
        <v>80.2582809563267</v>
      </c>
      <c r="AL17" s="11" t="n">
        <f aca="false">IFERROR(Q17/Q$20*100,"")</f>
        <v>94.3559999448122</v>
      </c>
      <c r="AM17" s="11" t="str">
        <f aca="false">IFERROR(Z17/Z$49*100,"")</f>
        <v/>
      </c>
      <c r="AN17" s="11" t="str">
        <f aca="false">IFERROR(I17/I$49*100,"")</f>
        <v/>
      </c>
      <c r="AO17" s="11" t="str">
        <f aca="false">IFERROR(T17/T$49*100,"")</f>
        <v/>
      </c>
      <c r="AP17" s="21" t="n">
        <f aca="false">IFERROR(AVERAGEIFS('Segments Monthly'!U$2:U$655,'Segments Monthly'!$A$2:$A$655,"&gt;="&amp;DATE(A17,1,1),'Segments Monthly'!$A$2:$A$655,"&lt;="&amp;DATE(A17,12,31)),"")</f>
        <v>49.724075</v>
      </c>
      <c r="AQ17" s="21" t="n">
        <f aca="false">IFERROR(AP17/AP$20*100,"")</f>
        <v>101.284987000924</v>
      </c>
    </row>
    <row r="18" customFormat="false" ht="15" hidden="false" customHeight="true" outlineLevel="0" collapsed="false">
      <c r="A18" s="15" t="n">
        <v>1988</v>
      </c>
      <c r="B18" s="8" t="n">
        <f aca="false">IFERROR(AVERAGEIFS('Segments Monthly'!B$2:B$655,'Segments Monthly'!$A$2:$A$655,"&gt;="&amp;DATE(A18,1,1),'Segments Monthly'!$A$2:$A$655,"&lt;="&amp;DATE(A18,12,31)),"")</f>
        <v>17905.3333333333</v>
      </c>
      <c r="C18" s="8" t="str">
        <f aca="false">IFERROR(AVERAGEIFS('Segments Monthly'!C$2:C$655,'Segments Monthly'!$A$2:$A$655,"&gt;="&amp;DATE(A18,1,1),'Segments Monthly'!$A$2:$A$655,"&lt;="&amp;DATE(A18,12,31)),"")</f>
        <v/>
      </c>
      <c r="D18" s="8" t="str">
        <f aca="false">IFERROR(AVERAGEIFS('Segments Monthly'!D$2:D$655,'Segments Monthly'!$A$2:$A$655,"&gt;="&amp;DATE(A18,1,1),'Segments Monthly'!$A$2:$A$655,"&lt;="&amp;DATE(A18,12,31)),"")</f>
        <v/>
      </c>
      <c r="E18" s="8" t="str">
        <f aca="false">IFERROR(AVERAGEIFS('Segments Monthly'!E$2:E$655,'Segments Monthly'!$A$2:$A$655,"&gt;="&amp;DATE(A18,1,1),'Segments Monthly'!$A$2:$A$655,"&lt;="&amp;DATE(A18,12,31)),"")</f>
        <v/>
      </c>
      <c r="F18" s="8" t="str">
        <f aca="false">IFERROR(AVERAGEIFS('Segments Monthly'!F$2:F$655,'Segments Monthly'!$A$2:$A$655,"&gt;="&amp;DATE(A18,1,1),'Segments Monthly'!$A$2:$A$655,"&lt;="&amp;DATE(A18,12,31)),"")</f>
        <v/>
      </c>
      <c r="G18" s="8" t="str">
        <f aca="false">IFERROR(AVERAGEIFS('Segments Monthly'!G$2:G$655,'Segments Monthly'!$A$2:$A$655,"&gt;="&amp;DATE(A18,1,1),'Segments Monthly'!$A$2:$A$655,"&lt;="&amp;DATE(A18,12,31)),"")</f>
        <v/>
      </c>
      <c r="H18" s="8" t="str">
        <f aca="false">IFERROR(AVERAGEIFS('Segments Monthly'!H$2:H$655,'Segments Monthly'!$A$2:$A$655,"&gt;="&amp;DATE(A18,1,1),'Segments Monthly'!$A$2:$A$655,"&lt;="&amp;DATE(A18,12,31)),"")</f>
        <v/>
      </c>
      <c r="I18" s="8" t="str">
        <f aca="false">IFERROR(AVERAGEIFS('Segments Monthly'!I$2:I$655,'Segments Monthly'!$A$2:$A$655,"&gt;="&amp;DATE(A18,1,1),'Segments Monthly'!$A$2:$A$655,"&lt;="&amp;DATE(A18,12,31)),"")</f>
        <v/>
      </c>
      <c r="J18" s="8" t="str">
        <f aca="false">IFERROR(AVERAGEIFS('Segments Monthly'!J$2:J$655,'Segments Monthly'!$A$2:$A$655,"&gt;="&amp;DATE(A18,1,1),'Segments Monthly'!$A$2:$A$655,"&lt;="&amp;DATE(A18,12,31)),"")</f>
        <v/>
      </c>
      <c r="K18" s="8" t="str">
        <f aca="false">IFERROR(AVERAGEIFS('Segments Monthly'!K$2:K$655,'Segments Monthly'!$A$2:$A$655,"&gt;="&amp;DATE(A18,1,1),'Segments Monthly'!$A$2:$A$655,"&lt;="&amp;DATE(A18,12,31)),"")</f>
        <v/>
      </c>
      <c r="L18" s="11" t="n">
        <f aca="false">IFERROR(AVERAGEIFS('Segments Monthly'!L$2:L$655,'Segments Monthly'!$A$2:$A$655,"&gt;="&amp;DATE(A18,1,1),'Segments Monthly'!$A$2:$A$655,"&lt;="&amp;DATE(A18,12,31)),"")</f>
        <v>57.8635083333333</v>
      </c>
      <c r="M18" s="11" t="n">
        <f aca="false">IFERROR(AVERAGEIFS('Segments Monthly'!M$2:M$655,'Segments Monthly'!$A$2:$A$655,"&gt;="&amp;DATE(A18,1,1),'Segments Monthly'!$A$2:$A$655,"&lt;="&amp;DATE(A18,12,31)),"")</f>
        <v>40.684975</v>
      </c>
      <c r="N18" s="11" t="n">
        <f aca="false">IFERROR(AVERAGEIFS('Segments Monthly'!N$2:N$655,'Segments Monthly'!$A$2:$A$655,"&gt;="&amp;DATE(A18,1,1),'Segments Monthly'!$A$2:$A$655,"&lt;="&amp;DATE(A18,12,31)),"")</f>
        <v>90.4143666666667</v>
      </c>
      <c r="O18" s="11" t="n">
        <f aca="false">IFERROR(AVERAGEIFS('Segments Monthly'!O$2:O$655,'Segments Monthly'!$A$2:$A$655,"&gt;="&amp;DATE(A18,1,1),'Segments Monthly'!$A$2:$A$655,"&lt;="&amp;DATE(A18,12,31)),"")</f>
        <v>3.67679166666667</v>
      </c>
      <c r="P18" s="11" t="n">
        <f aca="false">IFERROR(AVERAGEIFS('Segments Monthly'!P$2:P$655,'Segments Monthly'!$A$2:$A$655,"&gt;="&amp;DATE(A18,1,1),'Segments Monthly'!$A$2:$A$655,"&lt;="&amp;DATE(A18,12,31)),"")</f>
        <v>62.89895</v>
      </c>
      <c r="Q18" s="11" t="n">
        <f aca="false">IFERROR(AVERAGEIFS('Segments Monthly'!Q$2:Q$655,'Segments Monthly'!$A$2:$A$655,"&gt;="&amp;DATE(A18,1,1),'Segments Monthly'!$A$2:$A$655,"&lt;="&amp;DATE(A18,12,31)),"")</f>
        <v>71.8835666666667</v>
      </c>
      <c r="R18" s="11" t="n">
        <f aca="false">IFERROR(AVERAGEIFS('Segments Monthly'!R$2:R$655,'Segments Monthly'!$A$2:$A$655,"&gt;="&amp;DATE(A18,1,1),'Segments Monthly'!$A$2:$A$655,"&lt;="&amp;DATE(A18,12,31)),"")</f>
        <v>81.38825</v>
      </c>
      <c r="S18" s="3"/>
      <c r="T18" s="8" t="str">
        <f aca="false">IFERROR(AVERAGEIFS('Segments Monthly'!S$2:S$655,'Segments Monthly'!$A$2:$A$655,"&gt;="&amp;DATE(A18,1,1),'Segments Monthly'!$A$2:$A$655,"&lt;="&amp;DATE(A18,12,31)),"")</f>
        <v/>
      </c>
      <c r="U18" s="11" t="n">
        <f aca="false">IFERROR(L18/L$30*100,"")</f>
        <v>62.0739702144896</v>
      </c>
      <c r="V18" s="11" t="n">
        <f aca="false">IFERROR(O18/O$30*100,"")</f>
        <v>11.8295339531205</v>
      </c>
      <c r="W18" s="11" t="n">
        <f aca="false">IFERROR(P18/P$30*100,"")</f>
        <v>79.4835504845861</v>
      </c>
      <c r="X18" s="11" t="n">
        <f aca="false">IFERROR(Q18/Q$30*100,"")</f>
        <v>81.4618357354707</v>
      </c>
      <c r="Y18" s="11" t="n">
        <f aca="false">IFERROR(R18/R$30*100,"")</f>
        <v>78.9979050561752</v>
      </c>
      <c r="Z18" s="11" t="str">
        <f aca="false">IFERROR(AVERAGEIFS('Segments Monthly'!T$2:T$655,'Segments Monthly'!$A$2:$A$655,"&gt;="&amp;DATE(A18,1,1),'Segments Monthly'!$A$2:$A$655,"&lt;="&amp;DATE(A18,12,31)),"")</f>
        <v/>
      </c>
      <c r="AA18" s="11" t="n">
        <f aca="false">IFERROR(B18/B$20*100,"")</f>
        <v>101.190565895562</v>
      </c>
      <c r="AB18" s="11" t="str">
        <f aca="false">IFERROR(C18/C$20*100,"")</f>
        <v/>
      </c>
      <c r="AC18" s="11" t="str">
        <f aca="false">IFERROR(D18/D$20*100,"")</f>
        <v/>
      </c>
      <c r="AD18" s="11" t="str">
        <f aca="false">IFERROR(E18/E$20*100,"")</f>
        <v/>
      </c>
      <c r="AE18" s="11" t="str">
        <f aca="false">IFERROR(F18/F$20*100,"")</f>
        <v/>
      </c>
      <c r="AF18" s="11" t="str">
        <f aca="false">IFERROR(H18/H$20*100,"")</f>
        <v/>
      </c>
      <c r="AG18" s="11" t="str">
        <f aca="false">IFERROR(I18/I$20*100,"")</f>
        <v/>
      </c>
      <c r="AH18" s="11" t="str">
        <f aca="false">IFERROR(J18/J$20*100,"")</f>
        <v/>
      </c>
      <c r="AI18" s="11" t="str">
        <f aca="false">IFERROR(T18/T$20*100,"")</f>
        <v/>
      </c>
      <c r="AJ18" s="11" t="n">
        <f aca="false">IFERROR(L18/L$20*100,"")</f>
        <v>98.2392649988943</v>
      </c>
      <c r="AK18" s="11" t="n">
        <f aca="false">IFERROR(O18/O$20*100,"")</f>
        <v>89.168569754047</v>
      </c>
      <c r="AL18" s="11" t="n">
        <f aca="false">IFERROR(Q18/Q$20*100,"")</f>
        <v>96.7585106775575</v>
      </c>
      <c r="AM18" s="11" t="str">
        <f aca="false">IFERROR(Z18/Z$49*100,"")</f>
        <v/>
      </c>
      <c r="AN18" s="11" t="str">
        <f aca="false">IFERROR(I18/I$49*100,"")</f>
        <v/>
      </c>
      <c r="AO18" s="11" t="str">
        <f aca="false">IFERROR(T18/T$49*100,"")</f>
        <v/>
      </c>
      <c r="AP18" s="21" t="n">
        <f aca="false">IFERROR(AVERAGEIFS('Segments Monthly'!U$2:U$655,'Segments Monthly'!$A$2:$A$655,"&gt;="&amp;DATE(A18,1,1),'Segments Monthly'!$A$2:$A$655,"&lt;="&amp;DATE(A18,12,31)),"")</f>
        <v>53.00305</v>
      </c>
      <c r="AQ18" s="21" t="n">
        <f aca="false">IFERROR(AP18/AP$20*100,"")</f>
        <v>107.964064293993</v>
      </c>
    </row>
    <row r="19" customFormat="false" ht="15" hidden="false" customHeight="true" outlineLevel="0" collapsed="false">
      <c r="A19" s="15" t="n">
        <v>1989</v>
      </c>
      <c r="B19" s="8" t="n">
        <f aca="false">IFERROR(AVERAGEIFS('Segments Monthly'!B$2:B$655,'Segments Monthly'!$A$2:$A$655,"&gt;="&amp;DATE(A19,1,1),'Segments Monthly'!$A$2:$A$655,"&lt;="&amp;DATE(A19,12,31)),"")</f>
        <v>17984</v>
      </c>
      <c r="C19" s="8" t="str">
        <f aca="false">IFERROR(AVERAGEIFS('Segments Monthly'!C$2:C$655,'Segments Monthly'!$A$2:$A$655,"&gt;="&amp;DATE(A19,1,1),'Segments Monthly'!$A$2:$A$655,"&lt;="&amp;DATE(A19,12,31)),"")</f>
        <v/>
      </c>
      <c r="D19" s="8" t="str">
        <f aca="false">IFERROR(AVERAGEIFS('Segments Monthly'!D$2:D$655,'Segments Monthly'!$A$2:$A$655,"&gt;="&amp;DATE(A19,1,1),'Segments Monthly'!$A$2:$A$655,"&lt;="&amp;DATE(A19,12,31)),"")</f>
        <v/>
      </c>
      <c r="E19" s="8" t="str">
        <f aca="false">IFERROR(AVERAGEIFS('Segments Monthly'!E$2:E$655,'Segments Monthly'!$A$2:$A$655,"&gt;="&amp;DATE(A19,1,1),'Segments Monthly'!$A$2:$A$655,"&lt;="&amp;DATE(A19,12,31)),"")</f>
        <v/>
      </c>
      <c r="F19" s="8" t="str">
        <f aca="false">IFERROR(AVERAGEIFS('Segments Monthly'!F$2:F$655,'Segments Monthly'!$A$2:$A$655,"&gt;="&amp;DATE(A19,1,1),'Segments Monthly'!$A$2:$A$655,"&lt;="&amp;DATE(A19,12,31)),"")</f>
        <v/>
      </c>
      <c r="G19" s="8" t="str">
        <f aca="false">IFERROR(AVERAGEIFS('Segments Monthly'!G$2:G$655,'Segments Monthly'!$A$2:$A$655,"&gt;="&amp;DATE(A19,1,1),'Segments Monthly'!$A$2:$A$655,"&lt;="&amp;DATE(A19,12,31)),"")</f>
        <v/>
      </c>
      <c r="H19" s="8" t="str">
        <f aca="false">IFERROR(AVERAGEIFS('Segments Monthly'!H$2:H$655,'Segments Monthly'!$A$2:$A$655,"&gt;="&amp;DATE(A19,1,1),'Segments Monthly'!$A$2:$A$655,"&lt;="&amp;DATE(A19,12,31)),"")</f>
        <v/>
      </c>
      <c r="I19" s="8" t="str">
        <f aca="false">IFERROR(AVERAGEIFS('Segments Monthly'!I$2:I$655,'Segments Monthly'!$A$2:$A$655,"&gt;="&amp;DATE(A19,1,1),'Segments Monthly'!$A$2:$A$655,"&lt;="&amp;DATE(A19,12,31)),"")</f>
        <v/>
      </c>
      <c r="J19" s="8" t="str">
        <f aca="false">IFERROR(AVERAGEIFS('Segments Monthly'!J$2:J$655,'Segments Monthly'!$A$2:$A$655,"&gt;="&amp;DATE(A19,1,1),'Segments Monthly'!$A$2:$A$655,"&lt;="&amp;DATE(A19,12,31)),"")</f>
        <v/>
      </c>
      <c r="K19" s="8" t="str">
        <f aca="false">IFERROR(AVERAGEIFS('Segments Monthly'!K$2:K$655,'Segments Monthly'!$A$2:$A$655,"&gt;="&amp;DATE(A19,1,1),'Segments Monthly'!$A$2:$A$655,"&lt;="&amp;DATE(A19,12,31)),"")</f>
        <v/>
      </c>
      <c r="L19" s="11" t="n">
        <f aca="false">IFERROR(AVERAGEIFS('Segments Monthly'!L$2:L$655,'Segments Monthly'!$A$2:$A$655,"&gt;="&amp;DATE(A19,1,1),'Segments Monthly'!$A$2:$A$655,"&lt;="&amp;DATE(A19,12,31)),"")</f>
        <v>58.3862</v>
      </c>
      <c r="M19" s="11" t="n">
        <f aca="false">IFERROR(AVERAGEIFS('Segments Monthly'!M$2:M$655,'Segments Monthly'!$A$2:$A$655,"&gt;="&amp;DATE(A19,1,1),'Segments Monthly'!$A$2:$A$655,"&lt;="&amp;DATE(A19,12,31)),"")</f>
        <v>41.1492916666667</v>
      </c>
      <c r="N19" s="11" t="n">
        <f aca="false">IFERROR(AVERAGEIFS('Segments Monthly'!N$2:N$655,'Segments Monthly'!$A$2:$A$655,"&gt;="&amp;DATE(A19,1,1),'Segments Monthly'!$A$2:$A$655,"&lt;="&amp;DATE(A19,12,31)),"")</f>
        <v>90.9521666666667</v>
      </c>
      <c r="O19" s="11" t="n">
        <f aca="false">IFERROR(AVERAGEIFS('Segments Monthly'!O$2:O$655,'Segments Monthly'!$A$2:$A$655,"&gt;="&amp;DATE(A19,1,1),'Segments Monthly'!$A$2:$A$655,"&lt;="&amp;DATE(A19,12,31)),"")</f>
        <v>3.78873333333333</v>
      </c>
      <c r="P19" s="11" t="n">
        <f aca="false">IFERROR(AVERAGEIFS('Segments Monthly'!P$2:P$655,'Segments Monthly'!$A$2:$A$655,"&gt;="&amp;DATE(A19,1,1),'Segments Monthly'!$A$2:$A$655,"&lt;="&amp;DATE(A19,12,31)),"")</f>
        <v>64.0848166666667</v>
      </c>
      <c r="Q19" s="11" t="n">
        <f aca="false">IFERROR(AVERAGEIFS('Segments Monthly'!Q$2:Q$655,'Segments Monthly'!$A$2:$A$655,"&gt;="&amp;DATE(A19,1,1),'Segments Monthly'!$A$2:$A$655,"&lt;="&amp;DATE(A19,12,31)),"")</f>
        <v>72.044775</v>
      </c>
      <c r="R19" s="11" t="n">
        <f aca="false">IFERROR(AVERAGEIFS('Segments Monthly'!R$2:R$655,'Segments Monthly'!$A$2:$A$655,"&gt;="&amp;DATE(A19,1,1),'Segments Monthly'!$A$2:$A$655,"&lt;="&amp;DATE(A19,12,31)),"")</f>
        <v>82.9352</v>
      </c>
      <c r="S19" s="3"/>
      <c r="T19" s="8" t="str">
        <f aca="false">IFERROR(AVERAGEIFS('Segments Monthly'!S$2:S$655,'Segments Monthly'!$A$2:$A$655,"&gt;="&amp;DATE(A19,1,1),'Segments Monthly'!$A$2:$A$655,"&lt;="&amp;DATE(A19,12,31)),"")</f>
        <v/>
      </c>
      <c r="U19" s="11" t="n">
        <f aca="false">IFERROR(L19/L$30*100,"")</f>
        <v>62.6346957543432</v>
      </c>
      <c r="V19" s="11" t="n">
        <f aca="false">IFERROR(O19/O$30*100,"")</f>
        <v>12.1896897265921</v>
      </c>
      <c r="W19" s="11" t="n">
        <f aca="false">IFERROR(P19/P$30*100,"")</f>
        <v>80.9820952626466</v>
      </c>
      <c r="X19" s="11" t="n">
        <f aca="false">IFERROR(Q19/Q$30*100,"")</f>
        <v>81.6445245943873</v>
      </c>
      <c r="Y19" s="11" t="n">
        <f aca="false">IFERROR(R19/R$30*100,"")</f>
        <v>80.499421666087</v>
      </c>
      <c r="Z19" s="11" t="str">
        <f aca="false">IFERROR(AVERAGEIFS('Segments Monthly'!T$2:T$655,'Segments Monthly'!$A$2:$A$655,"&gt;="&amp;DATE(A19,1,1),'Segments Monthly'!$A$2:$A$655,"&lt;="&amp;DATE(A19,12,31)),"")</f>
        <v/>
      </c>
      <c r="AA19" s="11" t="n">
        <f aca="false">IFERROR(B19/B$20*100,"")</f>
        <v>101.635144299601</v>
      </c>
      <c r="AB19" s="11" t="str">
        <f aca="false">IFERROR(C19/C$20*100,"")</f>
        <v/>
      </c>
      <c r="AC19" s="11" t="str">
        <f aca="false">IFERROR(D19/D$20*100,"")</f>
        <v/>
      </c>
      <c r="AD19" s="11" t="str">
        <f aca="false">IFERROR(E19/E$20*100,"")</f>
        <v/>
      </c>
      <c r="AE19" s="11" t="str">
        <f aca="false">IFERROR(F19/F$20*100,"")</f>
        <v/>
      </c>
      <c r="AF19" s="11" t="str">
        <f aca="false">IFERROR(H19/H$20*100,"")</f>
        <v/>
      </c>
      <c r="AG19" s="11" t="str">
        <f aca="false">IFERROR(I19/I$20*100,"")</f>
        <v/>
      </c>
      <c r="AH19" s="11" t="str">
        <f aca="false">IFERROR(J19/J$20*100,"")</f>
        <v/>
      </c>
      <c r="AI19" s="11" t="str">
        <f aca="false">IFERROR(T19/T$20*100,"")</f>
        <v/>
      </c>
      <c r="AJ19" s="11" t="n">
        <f aca="false">IFERROR(L19/L$20*100,"")</f>
        <v>99.126678269078</v>
      </c>
      <c r="AK19" s="11" t="n">
        <f aca="false">IFERROR(O19/O$20*100,"")</f>
        <v>91.8833491643257</v>
      </c>
      <c r="AL19" s="11" t="n">
        <f aca="false">IFERROR(Q19/Q$20*100,"")</f>
        <v>96.9755043377981</v>
      </c>
      <c r="AM19" s="11" t="str">
        <f aca="false">IFERROR(Z19/Z$49*100,"")</f>
        <v/>
      </c>
      <c r="AN19" s="11" t="str">
        <f aca="false">IFERROR(I19/I$49*100,"")</f>
        <v/>
      </c>
      <c r="AO19" s="11" t="str">
        <f aca="false">IFERROR(T19/T$49*100,"")</f>
        <v/>
      </c>
      <c r="AP19" s="21" t="n">
        <f aca="false">IFERROR(AVERAGEIFS('Segments Monthly'!U$2:U$655,'Segments Monthly'!$A$2:$A$655,"&gt;="&amp;DATE(A19,1,1),'Segments Monthly'!$A$2:$A$655,"&lt;="&amp;DATE(A19,12,31)),"")</f>
        <v>52.3199833333333</v>
      </c>
      <c r="AQ19" s="21" t="n">
        <f aca="false">IFERROR(AP19/AP$20*100,"")</f>
        <v>106.572698070406</v>
      </c>
    </row>
    <row r="20" customFormat="false" ht="15" hidden="false" customHeight="true" outlineLevel="0" collapsed="false">
      <c r="A20" s="15" t="n">
        <v>1990</v>
      </c>
      <c r="B20" s="8" t="n">
        <f aca="false">IFERROR(AVERAGEIFS('Segments Monthly'!B$2:B$655,'Segments Monthly'!$A$2:$A$655,"&gt;="&amp;DATE(A20,1,1),'Segments Monthly'!$A$2:$A$655,"&lt;="&amp;DATE(A20,12,31)),"")</f>
        <v>17694.6666666667</v>
      </c>
      <c r="C20" s="8" t="n">
        <f aca="false">IFERROR(AVERAGEIFS('Segments Monthly'!C$2:C$655,'Segments Monthly'!$A$2:$A$655,"&gt;="&amp;DATE(A20,1,1),'Segments Monthly'!$A$2:$A$655,"&lt;="&amp;DATE(A20,12,31)),"")</f>
        <v>1506.74166666667</v>
      </c>
      <c r="D20" s="8" t="n">
        <f aca="false">IFERROR(AVERAGEIFS('Segments Monthly'!D$2:D$655,'Segments Monthly'!$A$2:$A$655,"&gt;="&amp;DATE(A20,1,1),'Segments Monthly'!$A$2:$A$655,"&lt;="&amp;DATE(A20,12,31)),"")</f>
        <v>902.741666666667</v>
      </c>
      <c r="E20" s="8" t="n">
        <f aca="false">IFERROR(AVERAGEIFS('Segments Monthly'!E$2:E$655,'Segments Monthly'!$A$2:$A$655,"&gt;="&amp;DATE(A20,1,1),'Segments Monthly'!$A$2:$A$655,"&lt;="&amp;DATE(A20,12,31)),"")</f>
        <v>808.5</v>
      </c>
      <c r="F20" s="8" t="n">
        <f aca="false">IFERROR(AVERAGEIFS('Segments Monthly'!F$2:F$655,'Segments Monthly'!$A$2:$A$655,"&gt;="&amp;DATE(A20,1,1),'Segments Monthly'!$A$2:$A$655,"&lt;="&amp;DATE(A20,12,31)),"")</f>
        <v>1035.83333333333</v>
      </c>
      <c r="G20" s="8" t="n">
        <f aca="false">IFERROR(AVERAGEIFS('Segments Monthly'!G$2:G$655,'Segments Monthly'!$A$2:$A$655,"&gt;="&amp;DATE(A20,1,1),'Segments Monthly'!$A$2:$A$655,"&lt;="&amp;DATE(A20,12,31)),"")</f>
        <v>1610.14166666667</v>
      </c>
      <c r="H20" s="8" t="n">
        <f aca="false">IFERROR(AVERAGEIFS('Segments Monthly'!H$2:H$655,'Segments Monthly'!$A$2:$A$655,"&gt;="&amp;DATE(A20,1,1),'Segments Monthly'!$A$2:$A$655,"&lt;="&amp;DATE(A20,12,31)),"")</f>
        <v>1409.725</v>
      </c>
      <c r="I20" s="8" t="n">
        <f aca="false">IFERROR(AVERAGEIFS('Segments Monthly'!I$2:I$655,'Segments Monthly'!$A$2:$A$655,"&gt;="&amp;DATE(A20,1,1),'Segments Monthly'!$A$2:$A$655,"&lt;="&amp;DATE(A20,12,31)),"")</f>
        <v>1902.46666666667</v>
      </c>
      <c r="J20" s="8" t="n">
        <f aca="false">IFERROR(AVERAGEIFS('Segments Monthly'!J$2:J$655,'Segments Monthly'!$A$2:$A$655,"&gt;="&amp;DATE(A20,1,1),'Segments Monthly'!$A$2:$A$655,"&lt;="&amp;DATE(A20,12,31)),"")</f>
        <v>2134.875</v>
      </c>
      <c r="K20" s="8" t="n">
        <f aca="false">IFERROR(AVERAGEIFS('Segments Monthly'!K$2:K$655,'Segments Monthly'!$A$2:$A$655,"&gt;="&amp;DATE(A20,1,1),'Segments Monthly'!$A$2:$A$655,"&lt;="&amp;DATE(A20,12,31)),"")</f>
        <v>602.108333333333</v>
      </c>
      <c r="L20" s="11" t="n">
        <f aca="false">IFERROR(AVERAGEIFS('Segments Monthly'!L$2:L$655,'Segments Monthly'!$A$2:$A$655,"&gt;="&amp;DATE(A20,1,1),'Segments Monthly'!$A$2:$A$655,"&lt;="&amp;DATE(A20,12,31)),"")</f>
        <v>58.9005916666667</v>
      </c>
      <c r="M20" s="11" t="n">
        <f aca="false">IFERROR(AVERAGEIFS('Segments Monthly'!M$2:M$655,'Segments Monthly'!$A$2:$A$655,"&gt;="&amp;DATE(A20,1,1),'Segments Monthly'!$A$2:$A$655,"&lt;="&amp;DATE(A20,12,31)),"")</f>
        <v>41.2625666666667</v>
      </c>
      <c r="N20" s="11" t="n">
        <f aca="false">IFERROR(AVERAGEIFS('Segments Monthly'!N$2:N$655,'Segments Monthly'!$A$2:$A$655,"&gt;="&amp;DATE(A20,1,1),'Segments Monthly'!$A$2:$A$655,"&lt;="&amp;DATE(A20,12,31)),"")</f>
        <v>92.449975</v>
      </c>
      <c r="O20" s="11" t="n">
        <f aca="false">IFERROR(AVERAGEIFS('Segments Monthly'!O$2:O$655,'Segments Monthly'!$A$2:$A$655,"&gt;="&amp;DATE(A20,1,1),'Segments Monthly'!$A$2:$A$655,"&lt;="&amp;DATE(A20,12,31)),"")</f>
        <v>4.12341666666667</v>
      </c>
      <c r="P20" s="11" t="n">
        <f aca="false">IFERROR(AVERAGEIFS('Segments Monthly'!P$2:P$655,'Segments Monthly'!$A$2:$A$655,"&gt;="&amp;DATE(A20,1,1),'Segments Monthly'!$A$2:$A$655,"&lt;="&amp;DATE(A20,12,31)),"")</f>
        <v>62.0117916666667</v>
      </c>
      <c r="Q20" s="11" t="n">
        <f aca="false">IFERROR(AVERAGEIFS('Segments Monthly'!Q$2:Q$655,'Segments Monthly'!$A$2:$A$655,"&gt;="&amp;DATE(A20,1,1),'Segments Monthly'!$A$2:$A$655,"&lt;="&amp;DATE(A20,12,31)),"")</f>
        <v>74.291725</v>
      </c>
      <c r="R20" s="11" t="n">
        <f aca="false">IFERROR(AVERAGEIFS('Segments Monthly'!R$2:R$655,'Segments Monthly'!$A$2:$A$655,"&gt;="&amp;DATE(A20,1,1),'Segments Monthly'!$A$2:$A$655,"&lt;="&amp;DATE(A20,12,31)),"")</f>
        <v>84.84235</v>
      </c>
      <c r="S20" s="3"/>
      <c r="T20" s="8" t="n">
        <f aca="false">IFERROR(AVERAGEIFS('Segments Monthly'!S$2:S$655,'Segments Monthly'!$A$2:$A$655,"&gt;="&amp;DATE(A20,1,1),'Segments Monthly'!$A$2:$A$655,"&lt;="&amp;DATE(A20,12,31)),"")</f>
        <v>1054.375</v>
      </c>
      <c r="U20" s="11" t="n">
        <f aca="false">IFERROR(L20/L$30*100,"")</f>
        <v>63.1865173412975</v>
      </c>
      <c r="V20" s="11" t="n">
        <f aca="false">IFERROR(O20/O$30*100,"")</f>
        <v>13.2664839031845</v>
      </c>
      <c r="W20" s="11" t="n">
        <f aca="false">IFERROR(P20/P$30*100,"")</f>
        <v>78.3624746291811</v>
      </c>
      <c r="X20" s="11" t="n">
        <f aca="false">IFERROR(Q20/Q$30*100,"")</f>
        <v>84.1908739241945</v>
      </c>
      <c r="Y20" s="11" t="n">
        <f aca="false">IFERROR(R20/R$30*100,"")</f>
        <v>82.3505593257355</v>
      </c>
      <c r="Z20" s="11" t="str">
        <f aca="false">IFERROR(AVERAGEIFS('Segments Monthly'!T$2:T$655,'Segments Monthly'!$A$2:$A$655,"&gt;="&amp;DATE(A20,1,1),'Segments Monthly'!$A$2:$A$655,"&lt;="&amp;DATE(A20,12,31)),"")</f>
        <v/>
      </c>
      <c r="AA20" s="11" t="n">
        <f aca="false">IFERROR(B20/B$20*100,"")</f>
        <v>100</v>
      </c>
      <c r="AB20" s="11" t="n">
        <f aca="false">IFERROR(C20/C$20*100,"")</f>
        <v>100</v>
      </c>
      <c r="AC20" s="11" t="n">
        <f aca="false">IFERROR(D20/D$20*100,"")</f>
        <v>100</v>
      </c>
      <c r="AD20" s="11" t="n">
        <f aca="false">IFERROR(E20/E$20*100,"")</f>
        <v>100</v>
      </c>
      <c r="AE20" s="11" t="n">
        <f aca="false">IFERROR(F20/F$20*100,"")</f>
        <v>100</v>
      </c>
      <c r="AF20" s="11" t="n">
        <f aca="false">IFERROR(H20/H$20*100,"")</f>
        <v>100</v>
      </c>
      <c r="AG20" s="11" t="n">
        <f aca="false">IFERROR(I20/I$20*100,"")</f>
        <v>100</v>
      </c>
      <c r="AH20" s="11" t="n">
        <f aca="false">IFERROR(J20/J$20*100,"")</f>
        <v>100</v>
      </c>
      <c r="AI20" s="11" t="n">
        <f aca="false">IFERROR(T20/T$20*100,"")</f>
        <v>100</v>
      </c>
      <c r="AJ20" s="11" t="n">
        <f aca="false">IFERROR(L20/L$20*100,"")</f>
        <v>100</v>
      </c>
      <c r="AK20" s="11" t="n">
        <f aca="false">IFERROR(O20/O$20*100,"")</f>
        <v>100</v>
      </c>
      <c r="AL20" s="11" t="n">
        <f aca="false">IFERROR(Q20/Q$20*100,"")</f>
        <v>100</v>
      </c>
      <c r="AM20" s="11" t="str">
        <f aca="false">IFERROR(Z20/Z$49*100,"")</f>
        <v/>
      </c>
      <c r="AN20" s="11" t="n">
        <f aca="false">IFERROR(I20/I$49*100,"")</f>
        <v>183.324634026869</v>
      </c>
      <c r="AO20" s="11" t="n">
        <f aca="false">IFERROR(T20/T$49*100,"")</f>
        <v>106.139791621227</v>
      </c>
      <c r="AP20" s="21" t="n">
        <f aca="false">IFERROR(AVERAGEIFS('Segments Monthly'!U$2:U$655,'Segments Monthly'!$A$2:$A$655,"&gt;="&amp;DATE(A20,1,1),'Segments Monthly'!$A$2:$A$655,"&lt;="&amp;DATE(A20,12,31)),"")</f>
        <v>49.0932333333333</v>
      </c>
      <c r="AQ20" s="21" t="n">
        <f aca="false">IFERROR(AP20/AP$20*100,"")</f>
        <v>100</v>
      </c>
    </row>
    <row r="21" customFormat="false" ht="15" hidden="false" customHeight="true" outlineLevel="0" collapsed="false">
      <c r="A21" s="15" t="n">
        <v>1991</v>
      </c>
      <c r="B21" s="8" t="n">
        <f aca="false">IFERROR(AVERAGEIFS('Segments Monthly'!B$2:B$655,'Segments Monthly'!$A$2:$A$655,"&gt;="&amp;DATE(A21,1,1),'Segments Monthly'!$A$2:$A$655,"&lt;="&amp;DATE(A21,12,31)),"")</f>
        <v>17068.3333333333</v>
      </c>
      <c r="C21" s="8" t="n">
        <f aca="false">IFERROR(AVERAGEIFS('Segments Monthly'!C$2:C$655,'Segments Monthly'!$A$2:$A$655,"&gt;="&amp;DATE(A21,1,1),'Segments Monthly'!$A$2:$A$655,"&lt;="&amp;DATE(A21,12,31)),"")</f>
        <v>1514.575</v>
      </c>
      <c r="D21" s="8" t="n">
        <f aca="false">IFERROR(AVERAGEIFS('Segments Monthly'!D$2:D$655,'Segments Monthly'!$A$2:$A$655,"&gt;="&amp;DATE(A21,1,1),'Segments Monthly'!$A$2:$A$655,"&lt;="&amp;DATE(A21,12,31)),"")</f>
        <v>876.783333333333</v>
      </c>
      <c r="E21" s="8" t="n">
        <f aca="false">IFERROR(AVERAGEIFS('Segments Monthly'!E$2:E$655,'Segments Monthly'!$A$2:$A$655,"&gt;="&amp;DATE(A21,1,1),'Segments Monthly'!$A$2:$A$655,"&lt;="&amp;DATE(A21,12,31)),"")</f>
        <v>792.325</v>
      </c>
      <c r="F21" s="8" t="n">
        <f aca="false">IFERROR(AVERAGEIFS('Segments Monthly'!F$2:F$655,'Segments Monthly'!$A$2:$A$655,"&gt;="&amp;DATE(A21,1,1),'Segments Monthly'!$A$2:$A$655,"&lt;="&amp;DATE(A21,12,31)),"")</f>
        <v>1024.28333333333</v>
      </c>
      <c r="G21" s="8" t="n">
        <f aca="false">IFERROR(AVERAGEIFS('Segments Monthly'!G$2:G$655,'Segments Monthly'!$A$2:$A$655,"&gt;="&amp;DATE(A21,1,1),'Segments Monthly'!$A$2:$A$655,"&lt;="&amp;DATE(A21,12,31)),"")</f>
        <v>1541.55833333333</v>
      </c>
      <c r="H21" s="8" t="n">
        <f aca="false">IFERROR(AVERAGEIFS('Segments Monthly'!H$2:H$655,'Segments Monthly'!$A$2:$A$655,"&gt;="&amp;DATE(A21,1,1),'Segments Monthly'!$A$2:$A$655,"&lt;="&amp;DATE(A21,12,31)),"")</f>
        <v>1347.7</v>
      </c>
      <c r="I21" s="8" t="n">
        <f aca="false">IFERROR(AVERAGEIFS('Segments Monthly'!I$2:I$655,'Segments Monthly'!$A$2:$A$655,"&gt;="&amp;DATE(A21,1,1),'Segments Monthly'!$A$2:$A$655,"&lt;="&amp;DATE(A21,12,31)),"")</f>
        <v>1809.54166666667</v>
      </c>
      <c r="J21" s="8" t="n">
        <f aca="false">IFERROR(AVERAGEIFS('Segments Monthly'!J$2:J$655,'Segments Monthly'!$A$2:$A$655,"&gt;="&amp;DATE(A21,1,1),'Segments Monthly'!$A$2:$A$655,"&lt;="&amp;DATE(A21,12,31)),"")</f>
        <v>2029.74166666667</v>
      </c>
      <c r="K21" s="8" t="n">
        <f aca="false">IFERROR(AVERAGEIFS('Segments Monthly'!K$2:K$655,'Segments Monthly'!$A$2:$A$655,"&gt;="&amp;DATE(A21,1,1),'Segments Monthly'!$A$2:$A$655,"&lt;="&amp;DATE(A21,12,31)),"")</f>
        <v>561.633333333333</v>
      </c>
      <c r="L21" s="11" t="n">
        <f aca="false">IFERROR(AVERAGEIFS('Segments Monthly'!L$2:L$655,'Segments Monthly'!$A$2:$A$655,"&gt;="&amp;DATE(A21,1,1),'Segments Monthly'!$A$2:$A$655,"&lt;="&amp;DATE(A21,12,31)),"")</f>
        <v>57.763275</v>
      </c>
      <c r="M21" s="11" t="n">
        <f aca="false">IFERROR(AVERAGEIFS('Segments Monthly'!M$2:M$655,'Segments Monthly'!$A$2:$A$655,"&gt;="&amp;DATE(A21,1,1),'Segments Monthly'!$A$2:$A$655,"&lt;="&amp;DATE(A21,12,31)),"")</f>
        <v>39.9311416666667</v>
      </c>
      <c r="N21" s="11" t="n">
        <f aca="false">IFERROR(AVERAGEIFS('Segments Monthly'!N$2:N$655,'Segments Monthly'!$A$2:$A$655,"&gt;="&amp;DATE(A21,1,1),'Segments Monthly'!$A$2:$A$655,"&lt;="&amp;DATE(A21,12,31)),"")</f>
        <v>92.132175</v>
      </c>
      <c r="O21" s="11" t="n">
        <f aca="false">IFERROR(AVERAGEIFS('Segments Monthly'!O$2:O$655,'Segments Monthly'!$A$2:$A$655,"&gt;="&amp;DATE(A21,1,1),'Segments Monthly'!$A$2:$A$655,"&lt;="&amp;DATE(A21,12,31)),"")</f>
        <v>4.3047</v>
      </c>
      <c r="P21" s="11" t="n">
        <f aca="false">IFERROR(AVERAGEIFS('Segments Monthly'!P$2:P$655,'Segments Monthly'!$A$2:$A$655,"&gt;="&amp;DATE(A21,1,1),'Segments Monthly'!$A$2:$A$655,"&lt;="&amp;DATE(A21,12,31)),"")</f>
        <v>58.9515166666667</v>
      </c>
      <c r="Q21" s="11" t="n">
        <f aca="false">IFERROR(AVERAGEIFS('Segments Monthly'!Q$2:Q$655,'Segments Monthly'!$A$2:$A$655,"&gt;="&amp;DATE(A21,1,1),'Segments Monthly'!$A$2:$A$655,"&lt;="&amp;DATE(A21,12,31)),"")</f>
        <v>75.60705</v>
      </c>
      <c r="R21" s="11" t="n">
        <f aca="false">IFERROR(AVERAGEIFS('Segments Monthly'!R$2:R$655,'Segments Monthly'!$A$2:$A$655,"&gt;="&amp;DATE(A21,1,1),'Segments Monthly'!$A$2:$A$655,"&lt;="&amp;DATE(A21,12,31)),"")</f>
        <v>84.60705</v>
      </c>
      <c r="S21" s="3"/>
      <c r="T21" s="8" t="n">
        <f aca="false">IFERROR(AVERAGEIFS('Segments Monthly'!S$2:S$655,'Segments Monthly'!$A$2:$A$655,"&gt;="&amp;DATE(A21,1,1),'Segments Monthly'!$A$2:$A$655,"&lt;="&amp;DATE(A21,12,31)),"")</f>
        <v>1017.95833333333</v>
      </c>
      <c r="U21" s="11" t="n">
        <f aca="false">IFERROR(L21/L$30*100,"")</f>
        <v>61.966443361607</v>
      </c>
      <c r="V21" s="11" t="n">
        <f aca="false">IFERROR(O21/O$30*100,"")</f>
        <v>13.8497362441434</v>
      </c>
      <c r="W21" s="11" t="n">
        <f aca="false">IFERROR(P21/P$30*100,"")</f>
        <v>74.4952952492516</v>
      </c>
      <c r="X21" s="11" t="n">
        <f aca="false">IFERROR(Q21/Q$30*100,"")</f>
        <v>85.68146202461</v>
      </c>
      <c r="Y21" s="11" t="n">
        <f aca="false">IFERROR(R21/R$30*100,"")</f>
        <v>82.1221700059047</v>
      </c>
      <c r="Z21" s="11" t="str">
        <f aca="false">IFERROR(AVERAGEIFS('Segments Monthly'!T$2:T$655,'Segments Monthly'!$A$2:$A$655,"&gt;="&amp;DATE(A21,1,1),'Segments Monthly'!$A$2:$A$655,"&lt;="&amp;DATE(A21,12,31)),"")</f>
        <v/>
      </c>
      <c r="AA21" s="11" t="n">
        <f aca="false">IFERROR(B21/B$20*100,"")</f>
        <v>96.4603270288599</v>
      </c>
      <c r="AB21" s="11" t="n">
        <f aca="false">IFERROR(C21/C$20*100,"")</f>
        <v>100.519885625162</v>
      </c>
      <c r="AC21" s="11" t="n">
        <f aca="false">IFERROR(D21/D$20*100,"")</f>
        <v>97.12450036463</v>
      </c>
      <c r="AD21" s="11" t="n">
        <f aca="false">IFERROR(E21/E$20*100,"")</f>
        <v>97.9993815708101</v>
      </c>
      <c r="AE21" s="11" t="n">
        <f aca="false">IFERROR(F21/F$20*100,"")</f>
        <v>98.8849557522124</v>
      </c>
      <c r="AF21" s="11" t="n">
        <f aca="false">IFERROR(H21/H$20*100,"")</f>
        <v>95.6002057138804</v>
      </c>
      <c r="AG21" s="11" t="n">
        <f aca="false">IFERROR(I21/I$20*100,"")</f>
        <v>95.1155517398465</v>
      </c>
      <c r="AH21" s="11" t="n">
        <f aca="false">IFERROR(J21/J$20*100,"")</f>
        <v>95.0754337685657</v>
      </c>
      <c r="AI21" s="11" t="n">
        <f aca="false">IFERROR(T21/T$20*100,"")</f>
        <v>96.54613712705</v>
      </c>
      <c r="AJ21" s="11" t="n">
        <f aca="false">IFERROR(L21/L$20*100,"")</f>
        <v>98.0690912697397</v>
      </c>
      <c r="AK21" s="11" t="n">
        <f aca="false">IFERROR(O21/O$20*100,"")</f>
        <v>104.396434995251</v>
      </c>
      <c r="AL21" s="11" t="n">
        <f aca="false">IFERROR(Q21/Q$20*100,"")</f>
        <v>101.770486551497</v>
      </c>
      <c r="AM21" s="11" t="str">
        <f aca="false">IFERROR(Z21/Z$49*100,"")</f>
        <v/>
      </c>
      <c r="AN21" s="11" t="n">
        <f aca="false">IFERROR(I21/I$49*100,"")</f>
        <v>174.370237129711</v>
      </c>
      <c r="AO21" s="11" t="n">
        <f aca="false">IFERROR(T21/T$49*100,"")</f>
        <v>102.473868764995</v>
      </c>
      <c r="AP21" s="21" t="n">
        <f aca="false">IFERROR(AVERAGEIFS('Segments Monthly'!U$2:U$655,'Segments Monthly'!$A$2:$A$655,"&gt;="&amp;DATE(A21,1,1),'Segments Monthly'!$A$2:$A$655,"&lt;="&amp;DATE(A21,12,31)),"")</f>
        <v>46.0667583333333</v>
      </c>
      <c r="AQ21" s="21" t="n">
        <f aca="false">IFERROR(AP21/AP$20*100,"")</f>
        <v>93.8352502075982</v>
      </c>
    </row>
    <row r="22" customFormat="false" ht="15" hidden="false" customHeight="true" outlineLevel="0" collapsed="false">
      <c r="A22" s="15" t="n">
        <v>1992</v>
      </c>
      <c r="B22" s="8" t="n">
        <f aca="false">IFERROR(AVERAGEIFS('Segments Monthly'!B$2:B$655,'Segments Monthly'!$A$2:$A$655,"&gt;="&amp;DATE(A22,1,1),'Segments Monthly'!$A$2:$A$655,"&lt;="&amp;DATE(A22,12,31)),"")</f>
        <v>16800.3333333333</v>
      </c>
      <c r="C22" s="8" t="n">
        <f aca="false">IFERROR(AVERAGEIFS('Segments Monthly'!C$2:C$655,'Segments Monthly'!$A$2:$A$655,"&gt;="&amp;DATE(A22,1,1),'Segments Monthly'!$A$2:$A$655,"&lt;="&amp;DATE(A22,12,31)),"")</f>
        <v>1518.51666666667</v>
      </c>
      <c r="D22" s="8" t="n">
        <f aca="false">IFERROR(AVERAGEIFS('Segments Monthly'!D$2:D$655,'Segments Monthly'!$A$2:$A$655,"&gt;="&amp;DATE(A22,1,1),'Segments Monthly'!$A$2:$A$655,"&lt;="&amp;DATE(A22,12,31)),"")</f>
        <v>878.716666666667</v>
      </c>
      <c r="E22" s="8" t="n">
        <f aca="false">IFERROR(AVERAGEIFS('Segments Monthly'!E$2:E$655,'Segments Monthly'!$A$2:$A$655,"&gt;="&amp;DATE(A22,1,1),'Segments Monthly'!$A$2:$A$655,"&lt;="&amp;DATE(A22,12,31)),"")</f>
        <v>780.3</v>
      </c>
      <c r="F22" s="8" t="n">
        <f aca="false">IFERROR(AVERAGEIFS('Segments Monthly'!F$2:F$655,'Segments Monthly'!$A$2:$A$655,"&gt;="&amp;DATE(A22,1,1),'Segments Monthly'!$A$2:$A$655,"&lt;="&amp;DATE(A22,12,31)),"")</f>
        <v>1029.125</v>
      </c>
      <c r="G22" s="8" t="n">
        <f aca="false">IFERROR(AVERAGEIFS('Segments Monthly'!G$2:G$655,'Segments Monthly'!$A$2:$A$655,"&gt;="&amp;DATE(A22,1,1),'Segments Monthly'!$A$2:$A$655,"&lt;="&amp;DATE(A22,12,31)),"")</f>
        <v>1497.3</v>
      </c>
      <c r="H22" s="8" t="n">
        <f aca="false">IFERROR(AVERAGEIFS('Segments Monthly'!H$2:H$655,'Segments Monthly'!$A$2:$A$655,"&gt;="&amp;DATE(A22,1,1),'Segments Monthly'!$A$2:$A$655,"&lt;="&amp;DATE(A22,12,31)),"")</f>
        <v>1311.66666666667</v>
      </c>
      <c r="I22" s="8" t="n">
        <f aca="false">IFERROR(AVERAGEIFS('Segments Monthly'!I$2:I$655,'Segments Monthly'!$A$2:$A$655,"&gt;="&amp;DATE(A22,1,1),'Segments Monthly'!$A$2:$A$655,"&lt;="&amp;DATE(A22,12,31)),"")</f>
        <v>1707.18333333333</v>
      </c>
      <c r="J22" s="8" t="n">
        <f aca="false">IFERROR(AVERAGEIFS('Segments Monthly'!J$2:J$655,'Segments Monthly'!$A$2:$A$655,"&gt;="&amp;DATE(A22,1,1),'Segments Monthly'!$A$2:$A$655,"&lt;="&amp;DATE(A22,12,31)),"")</f>
        <v>1978.85</v>
      </c>
      <c r="K22" s="8" t="n">
        <f aca="false">IFERROR(AVERAGEIFS('Segments Monthly'!K$2:K$655,'Segments Monthly'!$A$2:$A$655,"&gt;="&amp;DATE(A22,1,1),'Segments Monthly'!$A$2:$A$655,"&lt;="&amp;DATE(A22,12,31)),"")</f>
        <v>562.941666666667</v>
      </c>
      <c r="L22" s="11" t="n">
        <f aca="false">IFERROR(AVERAGEIFS('Segments Monthly'!L$2:L$655,'Segments Monthly'!$A$2:$A$655,"&gt;="&amp;DATE(A22,1,1),'Segments Monthly'!$A$2:$A$655,"&lt;="&amp;DATE(A22,12,31)),"")</f>
        <v>60.0512166666667</v>
      </c>
      <c r="M22" s="11" t="n">
        <f aca="false">IFERROR(AVERAGEIFS('Segments Monthly'!M$2:M$655,'Segments Monthly'!$A$2:$A$655,"&gt;="&amp;DATE(A22,1,1),'Segments Monthly'!$A$2:$A$655,"&lt;="&amp;DATE(A22,12,31)),"")</f>
        <v>41.958</v>
      </c>
      <c r="N22" s="11" t="n">
        <f aca="false">IFERROR(AVERAGEIFS('Segments Monthly'!N$2:N$655,'Segments Monthly'!$A$2:$A$655,"&gt;="&amp;DATE(A22,1,1),'Segments Monthly'!$A$2:$A$655,"&lt;="&amp;DATE(A22,12,31)),"")</f>
        <v>94.5683083333333</v>
      </c>
      <c r="O22" s="11" t="n">
        <f aca="false">IFERROR(AVERAGEIFS('Segments Monthly'!O$2:O$655,'Segments Monthly'!$A$2:$A$655,"&gt;="&amp;DATE(A22,1,1),'Segments Monthly'!$A$2:$A$655,"&lt;="&amp;DATE(A22,12,31)),"")</f>
        <v>4.84830833333333</v>
      </c>
      <c r="P22" s="11" t="n">
        <f aca="false">IFERROR(AVERAGEIFS('Segments Monthly'!P$2:P$655,'Segments Monthly'!$A$2:$A$655,"&gt;="&amp;DATE(A22,1,1),'Segments Monthly'!$A$2:$A$655,"&lt;="&amp;DATE(A22,12,31)),"")</f>
        <v>60.7788916666667</v>
      </c>
      <c r="Q22" s="11" t="n">
        <f aca="false">IFERROR(AVERAGEIFS('Segments Monthly'!Q$2:Q$655,'Segments Monthly'!$A$2:$A$655,"&gt;="&amp;DATE(A22,1,1),'Segments Monthly'!$A$2:$A$655,"&lt;="&amp;DATE(A22,12,31)),"")</f>
        <v>77.0329166666667</v>
      </c>
      <c r="R22" s="11" t="n">
        <f aca="false">IFERROR(AVERAGEIFS('Segments Monthly'!R$2:R$655,'Segments Monthly'!$A$2:$A$655,"&gt;="&amp;DATE(A22,1,1),'Segments Monthly'!$A$2:$A$655,"&lt;="&amp;DATE(A22,12,31)),"")</f>
        <v>85.8613333333333</v>
      </c>
      <c r="S22" s="3"/>
      <c r="T22" s="8" t="n">
        <f aca="false">IFERROR(AVERAGEIFS('Segments Monthly'!S$2:S$655,'Segments Monthly'!$A$2:$A$655,"&gt;="&amp;DATE(A22,1,1),'Segments Monthly'!$A$2:$A$655,"&lt;="&amp;DATE(A22,12,31)),"")</f>
        <v>1047.68333333333</v>
      </c>
      <c r="U22" s="11" t="n">
        <f aca="false">IFERROR(L22/L$30*100,"")</f>
        <v>64.4208680406467</v>
      </c>
      <c r="V22" s="11" t="n">
        <f aca="false">IFERROR(O22/O$30*100,"")</f>
        <v>15.5987157402256</v>
      </c>
      <c r="W22" s="11" t="n">
        <f aca="false">IFERROR(P22/P$30*100,"")</f>
        <v>76.8044952131107</v>
      </c>
      <c r="X22" s="11" t="n">
        <f aca="false">IFERROR(Q22/Q$30*100,"")</f>
        <v>87.2973211363219</v>
      </c>
      <c r="Y22" s="11" t="n">
        <f aca="false">IFERROR(R22/R$30*100,"")</f>
        <v>83.3396154686123</v>
      </c>
      <c r="Z22" s="11" t="str">
        <f aca="false">IFERROR(AVERAGEIFS('Segments Monthly'!T$2:T$655,'Segments Monthly'!$A$2:$A$655,"&gt;="&amp;DATE(A22,1,1),'Segments Monthly'!$A$2:$A$655,"&lt;="&amp;DATE(A22,12,31)),"")</f>
        <v/>
      </c>
      <c r="AA22" s="11" t="n">
        <f aca="false">IFERROR(B22/B$20*100,"")</f>
        <v>94.9457463642529</v>
      </c>
      <c r="AB22" s="11" t="n">
        <f aca="false">IFERROR(C22/C$20*100,"")</f>
        <v>100.781487647186</v>
      </c>
      <c r="AC22" s="11" t="n">
        <f aca="false">IFERROR(D22/D$20*100,"")</f>
        <v>97.3386627772803</v>
      </c>
      <c r="AD22" s="11" t="n">
        <f aca="false">IFERROR(E22/E$20*100,"")</f>
        <v>96.5120593692022</v>
      </c>
      <c r="AE22" s="11" t="n">
        <f aca="false">IFERROR(F22/F$20*100,"")</f>
        <v>99.3523732904264</v>
      </c>
      <c r="AF22" s="11" t="n">
        <f aca="false">IFERROR(H22/H$20*100,"")</f>
        <v>93.0441516371396</v>
      </c>
      <c r="AG22" s="11" t="n">
        <f aca="false">IFERROR(I22/I$20*100,"")</f>
        <v>89.7352559834601</v>
      </c>
      <c r="AH22" s="11" t="n">
        <f aca="false">IFERROR(J22/J$20*100,"")</f>
        <v>92.6916095790152</v>
      </c>
      <c r="AI22" s="11" t="n">
        <f aca="false">IFERROR(T22/T$20*100,"")</f>
        <v>99.365342817625</v>
      </c>
      <c r="AJ22" s="11" t="n">
        <f aca="false">IFERROR(L22/L$20*100,"")</f>
        <v>101.953503296727</v>
      </c>
      <c r="AK22" s="11" t="n">
        <f aca="false">IFERROR(O22/O$20*100,"")</f>
        <v>117.579879145531</v>
      </c>
      <c r="AL22" s="11" t="n">
        <f aca="false">IFERROR(Q22/Q$20*100,"")</f>
        <v>103.689767153296</v>
      </c>
      <c r="AM22" s="11" t="str">
        <f aca="false">IFERROR(Z22/Z$49*100,"")</f>
        <v/>
      </c>
      <c r="AN22" s="11" t="n">
        <f aca="false">IFERROR(I22/I$49*100,"")</f>
        <v>164.506829624752</v>
      </c>
      <c r="AO22" s="11" t="n">
        <f aca="false">IFERROR(T22/T$49*100,"")</f>
        <v>105.466167810345</v>
      </c>
      <c r="AP22" s="21" t="n">
        <f aca="false">IFERROR(AVERAGEIFS('Segments Monthly'!U$2:U$655,'Segments Monthly'!$A$2:$A$655,"&gt;="&amp;DATE(A22,1,1),'Segments Monthly'!$A$2:$A$655,"&lt;="&amp;DATE(A22,12,31)),"")</f>
        <v>51.8735583333333</v>
      </c>
      <c r="AQ22" s="21" t="n">
        <f aca="false">IFERROR(AP22/AP$20*100,"")</f>
        <v>105.663356864524</v>
      </c>
    </row>
    <row r="23" customFormat="false" ht="15" hidden="false" customHeight="true" outlineLevel="0" collapsed="false">
      <c r="A23" s="15" t="n">
        <v>1993</v>
      </c>
      <c r="B23" s="8" t="n">
        <f aca="false">IFERROR(AVERAGEIFS('Segments Monthly'!B$2:B$655,'Segments Monthly'!$A$2:$A$655,"&gt;="&amp;DATE(A23,1,1),'Segments Monthly'!$A$2:$A$655,"&lt;="&amp;DATE(A23,12,31)),"")</f>
        <v>16776</v>
      </c>
      <c r="C23" s="8" t="n">
        <f aca="false">IFERROR(AVERAGEIFS('Segments Monthly'!C$2:C$655,'Segments Monthly'!$A$2:$A$655,"&gt;="&amp;DATE(A23,1,1),'Segments Monthly'!$A$2:$A$655,"&lt;="&amp;DATE(A23,12,31)),"")</f>
        <v>1535.31666666667</v>
      </c>
      <c r="D23" s="8" t="n">
        <f aca="false">IFERROR(AVERAGEIFS('Segments Monthly'!D$2:D$655,'Segments Monthly'!$A$2:$A$655,"&gt;="&amp;DATE(A23,1,1),'Segments Monthly'!$A$2:$A$655,"&lt;="&amp;DATE(A23,12,31)),"")</f>
        <v>857.283333333333</v>
      </c>
      <c r="E23" s="8" t="n">
        <f aca="false">IFERROR(AVERAGEIFS('Segments Monthly'!E$2:E$655,'Segments Monthly'!$A$2:$A$655,"&gt;="&amp;DATE(A23,1,1),'Segments Monthly'!$A$2:$A$655,"&lt;="&amp;DATE(A23,12,31)),"")</f>
        <v>785.233333333333</v>
      </c>
      <c r="F23" s="8" t="n">
        <f aca="false">IFERROR(AVERAGEIFS('Segments Monthly'!F$2:F$655,'Segments Monthly'!$A$2:$A$655,"&gt;="&amp;DATE(A23,1,1),'Segments Monthly'!$A$2:$A$655,"&lt;="&amp;DATE(A23,12,31)),"")</f>
        <v>1024.7</v>
      </c>
      <c r="G23" s="8" t="n">
        <f aca="false">IFERROR(AVERAGEIFS('Segments Monthly'!G$2:G$655,'Segments Monthly'!$A$2:$A$655,"&gt;="&amp;DATE(A23,1,1),'Segments Monthly'!$A$2:$A$655,"&lt;="&amp;DATE(A23,12,31)),"")</f>
        <v>1509.59166666667</v>
      </c>
      <c r="H23" s="8" t="n">
        <f aca="false">IFERROR(AVERAGEIFS('Segments Monthly'!H$2:H$655,'Segments Monthly'!$A$2:$A$655,"&gt;="&amp;DATE(A23,1,1),'Segments Monthly'!$A$2:$A$655,"&lt;="&amp;DATE(A23,12,31)),"")</f>
        <v>1331.13333333333</v>
      </c>
      <c r="I23" s="8" t="n">
        <f aca="false">IFERROR(AVERAGEIFS('Segments Monthly'!I$2:I$655,'Segments Monthly'!$A$2:$A$655,"&gt;="&amp;DATE(A23,1,1),'Segments Monthly'!$A$2:$A$655,"&lt;="&amp;DATE(A23,12,31)),"")</f>
        <v>1655.85</v>
      </c>
      <c r="J23" s="8" t="n">
        <f aca="false">IFERROR(AVERAGEIFS('Segments Monthly'!J$2:J$655,'Segments Monthly'!$A$2:$A$655,"&gt;="&amp;DATE(A23,1,1),'Segments Monthly'!$A$2:$A$655,"&lt;="&amp;DATE(A23,12,31)),"")</f>
        <v>1915.40833333333</v>
      </c>
      <c r="K23" s="8" t="n">
        <f aca="false">IFERROR(AVERAGEIFS('Segments Monthly'!K$2:K$655,'Segments Monthly'!$A$2:$A$655,"&gt;="&amp;DATE(A23,1,1),'Segments Monthly'!$A$2:$A$655,"&lt;="&amp;DATE(A23,12,31)),"")</f>
        <v>575.683333333333</v>
      </c>
      <c r="L23" s="11" t="n">
        <f aca="false">IFERROR(AVERAGEIFS('Segments Monthly'!L$2:L$655,'Segments Monthly'!$A$2:$A$655,"&gt;="&amp;DATE(A23,1,1),'Segments Monthly'!$A$2:$A$655,"&lt;="&amp;DATE(A23,12,31)),"")</f>
        <v>62.282175</v>
      </c>
      <c r="M23" s="11" t="n">
        <f aca="false">IFERROR(AVERAGEIFS('Segments Monthly'!M$2:M$655,'Segments Monthly'!$A$2:$A$655,"&gt;="&amp;DATE(A23,1,1),'Segments Monthly'!$A$2:$A$655,"&lt;="&amp;DATE(A23,12,31)),"")</f>
        <v>44.3263083333333</v>
      </c>
      <c r="N23" s="11" t="n">
        <f aca="false">IFERROR(AVERAGEIFS('Segments Monthly'!N$2:N$655,'Segments Monthly'!$A$2:$A$655,"&gt;="&amp;DATE(A23,1,1),'Segments Monthly'!$A$2:$A$655,"&lt;="&amp;DATE(A23,12,31)),"")</f>
        <v>95.90525</v>
      </c>
      <c r="O23" s="11" t="n">
        <f aca="false">IFERROR(AVERAGEIFS('Segments Monthly'!O$2:O$655,'Segments Monthly'!$A$2:$A$655,"&gt;="&amp;DATE(A23,1,1),'Segments Monthly'!$A$2:$A$655,"&lt;="&amp;DATE(A23,12,31)),"")</f>
        <v>5.36308333333333</v>
      </c>
      <c r="P23" s="11" t="n">
        <f aca="false">IFERROR(AVERAGEIFS('Segments Monthly'!P$2:P$655,'Segments Monthly'!$A$2:$A$655,"&gt;="&amp;DATE(A23,1,1),'Segments Monthly'!$A$2:$A$655,"&lt;="&amp;DATE(A23,12,31)),"")</f>
        <v>62.5458833333333</v>
      </c>
      <c r="Q23" s="11" t="n">
        <f aca="false">IFERROR(AVERAGEIFS('Segments Monthly'!Q$2:Q$655,'Segments Monthly'!$A$2:$A$655,"&gt;="&amp;DATE(A23,1,1),'Segments Monthly'!$A$2:$A$655,"&lt;="&amp;DATE(A23,12,31)),"")</f>
        <v>79.0707333333333</v>
      </c>
      <c r="R23" s="11" t="n">
        <f aca="false">IFERROR(AVERAGEIFS('Segments Monthly'!R$2:R$655,'Segments Monthly'!$A$2:$A$655,"&gt;="&amp;DATE(A23,1,1),'Segments Monthly'!$A$2:$A$655,"&lt;="&amp;DATE(A23,12,31)),"")</f>
        <v>86.8712666666667</v>
      </c>
      <c r="S23" s="3"/>
      <c r="T23" s="8" t="n">
        <f aca="false">IFERROR(AVERAGEIFS('Segments Monthly'!S$2:S$655,'Segments Monthly'!$A$2:$A$655,"&gt;="&amp;DATE(A23,1,1),'Segments Monthly'!$A$2:$A$655,"&lt;="&amp;DATE(A23,12,31)),"")</f>
        <v>1078.15</v>
      </c>
      <c r="U23" s="11" t="n">
        <f aca="false">IFERROR(L23/L$30*100,"")</f>
        <v>66.8141629707664</v>
      </c>
      <c r="V23" s="11" t="n">
        <f aca="false">IFERROR(O23/O$30*100,"")</f>
        <v>17.2549282463419</v>
      </c>
      <c r="W23" s="11" t="n">
        <f aca="false">IFERROR(P23/P$30*100,"")</f>
        <v>79.0373905371716</v>
      </c>
      <c r="X23" s="11" t="n">
        <f aca="false">IFERROR(Q23/Q$30*100,"")</f>
        <v>89.6066707450967</v>
      </c>
      <c r="Y23" s="11" t="n">
        <f aca="false">IFERROR(R23/R$30*100,"")</f>
        <v>84.3198874068802</v>
      </c>
      <c r="Z23" s="11" t="str">
        <f aca="false">IFERROR(AVERAGEIFS('Segments Monthly'!T$2:T$655,'Segments Monthly'!$A$2:$A$655,"&gt;="&amp;DATE(A23,1,1),'Segments Monthly'!$A$2:$A$655,"&lt;="&amp;DATE(A23,12,31)),"")</f>
        <v/>
      </c>
      <c r="AA23" s="11" t="n">
        <f aca="false">IFERROR(B23/B$20*100,"")</f>
        <v>94.8082284680883</v>
      </c>
      <c r="AB23" s="11" t="n">
        <f aca="false">IFERROR(C23/C$20*100,"")</f>
        <v>101.896476392215</v>
      </c>
      <c r="AC23" s="11" t="n">
        <f aca="false">IFERROR(D23/D$20*100,"")</f>
        <v>94.9644139611738</v>
      </c>
      <c r="AD23" s="11" t="n">
        <f aca="false">IFERROR(E23/E$20*100,"")</f>
        <v>97.1222428365285</v>
      </c>
      <c r="AE23" s="11" t="n">
        <f aca="false">IFERROR(F23/F$20*100,"")</f>
        <v>98.9251810136766</v>
      </c>
      <c r="AF23" s="11" t="n">
        <f aca="false">IFERROR(H23/H$20*100,"")</f>
        <v>94.4250356156934</v>
      </c>
      <c r="AG23" s="11" t="n">
        <f aca="false">IFERROR(I23/I$20*100,"")</f>
        <v>87.0370045905316</v>
      </c>
      <c r="AH23" s="11" t="n">
        <f aca="false">IFERROR(J23/J$20*100,"")</f>
        <v>89.7199289575893</v>
      </c>
      <c r="AI23" s="11" t="n">
        <f aca="false">IFERROR(T23/T$20*100,"")</f>
        <v>102.254890337878</v>
      </c>
      <c r="AJ23" s="11" t="n">
        <f aca="false">IFERROR(L23/L$20*100,"")</f>
        <v>105.741170398543</v>
      </c>
      <c r="AK23" s="11" t="n">
        <f aca="false">IFERROR(O23/O$20*100,"")</f>
        <v>130.064064994644</v>
      </c>
      <c r="AL23" s="11" t="n">
        <f aca="false">IFERROR(Q23/Q$20*100,"")</f>
        <v>106.432759951843</v>
      </c>
      <c r="AM23" s="11" t="str">
        <f aca="false">IFERROR(Z23/Z$49*100,"")</f>
        <v/>
      </c>
      <c r="AN23" s="11" t="n">
        <f aca="false">IFERROR(I23/I$49*100,"")</f>
        <v>159.560270133541</v>
      </c>
      <c r="AO23" s="11" t="n">
        <f aca="false">IFERROR(T23/T$49*100,"")</f>
        <v>108.533127527138</v>
      </c>
      <c r="AP23" s="21" t="n">
        <f aca="false">IFERROR(AVERAGEIFS('Segments Monthly'!U$2:U$655,'Segments Monthly'!$A$2:$A$655,"&gt;="&amp;DATE(A23,1,1),'Segments Monthly'!$A$2:$A$655,"&lt;="&amp;DATE(A23,12,31)),"")</f>
        <v>57.2978416666667</v>
      </c>
      <c r="AQ23" s="21" t="n">
        <f aca="false">IFERROR(AP23/AP$20*100,"")</f>
        <v>116.712299794201</v>
      </c>
    </row>
    <row r="24" customFormat="false" ht="15" hidden="false" customHeight="true" outlineLevel="0" collapsed="false">
      <c r="A24" s="15" t="n">
        <v>1994</v>
      </c>
      <c r="B24" s="8" t="n">
        <f aca="false">IFERROR(AVERAGEIFS('Segments Monthly'!B$2:B$655,'Segments Monthly'!$A$2:$A$655,"&gt;="&amp;DATE(A24,1,1),'Segments Monthly'!$A$2:$A$655,"&lt;="&amp;DATE(A24,12,31)),"")</f>
        <v>17023.75</v>
      </c>
      <c r="C24" s="8" t="n">
        <f aca="false">IFERROR(AVERAGEIFS('Segments Monthly'!C$2:C$655,'Segments Monthly'!$A$2:$A$655,"&gt;="&amp;DATE(A24,1,1),'Segments Monthly'!$A$2:$A$655,"&lt;="&amp;DATE(A24,12,31)),"")</f>
        <v>1540.125</v>
      </c>
      <c r="D24" s="8" t="n">
        <f aca="false">IFERROR(AVERAGEIFS('Segments Monthly'!D$2:D$655,'Segments Monthly'!$A$2:$A$655,"&gt;="&amp;DATE(A24,1,1),'Segments Monthly'!$A$2:$A$655,"&lt;="&amp;DATE(A24,12,31)),"")</f>
        <v>832.6</v>
      </c>
      <c r="E24" s="8" t="n">
        <f aca="false">IFERROR(AVERAGEIFS('Segments Monthly'!E$2:E$655,'Segments Monthly'!$A$2:$A$655,"&gt;="&amp;DATE(A24,1,1),'Segments Monthly'!$A$2:$A$655,"&lt;="&amp;DATE(A24,12,31)),"")</f>
        <v>802.175</v>
      </c>
      <c r="F24" s="8" t="n">
        <f aca="false">IFERROR(AVERAGEIFS('Segments Monthly'!F$2:F$655,'Segments Monthly'!$A$2:$A$655,"&gt;="&amp;DATE(A24,1,1),'Segments Monthly'!$A$2:$A$655,"&lt;="&amp;DATE(A24,12,31)),"")</f>
        <v>1004.6</v>
      </c>
      <c r="G24" s="8" t="n">
        <f aca="false">IFERROR(AVERAGEIFS('Segments Monthly'!G$2:G$655,'Segments Monthly'!$A$2:$A$655,"&gt;="&amp;DATE(A24,1,1),'Segments Monthly'!$A$2:$A$655,"&lt;="&amp;DATE(A24,12,31)),"")</f>
        <v>1565.65833333333</v>
      </c>
      <c r="H24" s="8" t="n">
        <f aca="false">IFERROR(AVERAGEIFS('Segments Monthly'!H$2:H$655,'Segments Monthly'!$A$2:$A$655,"&gt;="&amp;DATE(A24,1,1),'Segments Monthly'!$A$2:$A$655,"&lt;="&amp;DATE(A24,12,31)),"")</f>
        <v>1381.25</v>
      </c>
      <c r="I24" s="8" t="n">
        <f aca="false">IFERROR(AVERAGEIFS('Segments Monthly'!I$2:I$655,'Segments Monthly'!$A$2:$A$655,"&gt;="&amp;DATE(A24,1,1),'Segments Monthly'!$A$2:$A$655,"&lt;="&amp;DATE(A24,12,31)),"")</f>
        <v>1650.79166666667</v>
      </c>
      <c r="J24" s="8" t="n">
        <f aca="false">IFERROR(AVERAGEIFS('Segments Monthly'!J$2:J$655,'Segments Monthly'!$A$2:$A$655,"&gt;="&amp;DATE(A24,1,1),'Segments Monthly'!$A$2:$A$655,"&lt;="&amp;DATE(A24,12,31)),"")</f>
        <v>1937.6</v>
      </c>
      <c r="K24" s="8" t="n">
        <f aca="false">IFERROR(AVERAGEIFS('Segments Monthly'!K$2:K$655,'Segments Monthly'!$A$2:$A$655,"&gt;="&amp;DATE(A24,1,1),'Segments Monthly'!$A$2:$A$655,"&lt;="&amp;DATE(A24,12,31)),"")</f>
        <v>600.766666666667</v>
      </c>
      <c r="L24" s="11" t="n">
        <f aca="false">IFERROR(AVERAGEIFS('Segments Monthly'!L$2:L$655,'Segments Monthly'!$A$2:$A$655,"&gt;="&amp;DATE(A24,1,1),'Segments Monthly'!$A$2:$A$655,"&lt;="&amp;DATE(A24,12,31)),"")</f>
        <v>66.1993166666667</v>
      </c>
      <c r="M24" s="11" t="n">
        <f aca="false">IFERROR(AVERAGEIFS('Segments Monthly'!M$2:M$655,'Segments Monthly'!$A$2:$A$655,"&gt;="&amp;DATE(A24,1,1),'Segments Monthly'!$A$2:$A$655,"&lt;="&amp;DATE(A24,12,31)),"")</f>
        <v>48.142225</v>
      </c>
      <c r="N24" s="11" t="n">
        <f aca="false">IFERROR(AVERAGEIFS('Segments Monthly'!N$2:N$655,'Segments Monthly'!$A$2:$A$655,"&gt;="&amp;DATE(A24,1,1),'Segments Monthly'!$A$2:$A$655,"&lt;="&amp;DATE(A24,12,31)),"")</f>
        <v>99.2118</v>
      </c>
      <c r="O24" s="11" t="n">
        <f aca="false">IFERROR(AVERAGEIFS('Segments Monthly'!O$2:O$655,'Segments Monthly'!$A$2:$A$655,"&gt;="&amp;DATE(A24,1,1),'Segments Monthly'!$A$2:$A$655,"&lt;="&amp;DATE(A24,12,31)),"")</f>
        <v>6.32466666666667</v>
      </c>
      <c r="P24" s="11" t="n">
        <f aca="false">IFERROR(AVERAGEIFS('Segments Monthly'!P$2:P$655,'Segments Monthly'!$A$2:$A$655,"&gt;="&amp;DATE(A24,1,1),'Segments Monthly'!$A$2:$A$655,"&lt;="&amp;DATE(A24,12,31)),"")</f>
        <v>65.338175</v>
      </c>
      <c r="Q24" s="11" t="n">
        <f aca="false">IFERROR(AVERAGEIFS('Segments Monthly'!Q$2:Q$655,'Segments Monthly'!$A$2:$A$655,"&gt;="&amp;DATE(A24,1,1),'Segments Monthly'!$A$2:$A$655,"&lt;="&amp;DATE(A24,12,31)),"")</f>
        <v>79.566175</v>
      </c>
      <c r="R24" s="11" t="n">
        <f aca="false">IFERROR(AVERAGEIFS('Segments Monthly'!R$2:R$655,'Segments Monthly'!$A$2:$A$655,"&gt;="&amp;DATE(A24,1,1),'Segments Monthly'!$A$2:$A$655,"&lt;="&amp;DATE(A24,12,31)),"")</f>
        <v>89.1217083333333</v>
      </c>
      <c r="S24" s="3"/>
      <c r="T24" s="8" t="n">
        <f aca="false">IFERROR(AVERAGEIFS('Segments Monthly'!S$2:S$655,'Segments Monthly'!$A$2:$A$655,"&gt;="&amp;DATE(A24,1,1),'Segments Monthly'!$A$2:$A$655,"&lt;="&amp;DATE(A24,12,31)),"")</f>
        <v>1168.74166666667</v>
      </c>
      <c r="U24" s="11" t="n">
        <f aca="false">IFERROR(L24/L$30*100,"")</f>
        <v>71.0163370550247</v>
      </c>
      <c r="V24" s="11" t="n">
        <f aca="false">IFERROR(O24/O$30*100,"")</f>
        <v>20.3486805504353</v>
      </c>
      <c r="W24" s="11" t="n">
        <f aca="false">IFERROR(P24/P$30*100,"")</f>
        <v>82.5659272719691</v>
      </c>
      <c r="X24" s="11" t="n">
        <f aca="false">IFERROR(Q24/Q$30*100,"")</f>
        <v>90.1681285238079</v>
      </c>
      <c r="Y24" s="11" t="n">
        <f aca="false">IFERROR(R24/R$30*100,"")</f>
        <v>86.5042343748736</v>
      </c>
      <c r="Z24" s="11" t="str">
        <f aca="false">IFERROR(AVERAGEIFS('Segments Monthly'!T$2:T$655,'Segments Monthly'!$A$2:$A$655,"&gt;="&amp;DATE(A24,1,1),'Segments Monthly'!$A$2:$A$655,"&lt;="&amp;DATE(A24,12,31)),"")</f>
        <v/>
      </c>
      <c r="AA24" s="11" t="n">
        <f aca="false">IFERROR(B24/B$20*100,"")</f>
        <v>96.2083678697913</v>
      </c>
      <c r="AB24" s="11" t="n">
        <f aca="false">IFERROR(C24/C$20*100,"")</f>
        <v>102.215597674895</v>
      </c>
      <c r="AC24" s="11" t="n">
        <f aca="false">IFERROR(D24/D$20*100,"")</f>
        <v>92.2301507444913</v>
      </c>
      <c r="AD24" s="11" t="n">
        <f aca="false">IFERROR(E24/E$20*100,"")</f>
        <v>99.2176870748299</v>
      </c>
      <c r="AE24" s="11" t="n">
        <f aca="false">IFERROR(F24/F$20*100,"")</f>
        <v>96.9847144006436</v>
      </c>
      <c r="AF24" s="11" t="n">
        <f aca="false">IFERROR(H24/H$20*100,"")</f>
        <v>97.9801025022611</v>
      </c>
      <c r="AG24" s="11" t="n">
        <f aca="false">IFERROR(I24/I$20*100,"")</f>
        <v>86.7711217016505</v>
      </c>
      <c r="AH24" s="11" t="n">
        <f aca="false">IFERROR(J24/J$20*100,"")</f>
        <v>90.7594121435681</v>
      </c>
      <c r="AI24" s="11" t="n">
        <f aca="false">IFERROR(T24/T$20*100,"")</f>
        <v>110.846868207864</v>
      </c>
      <c r="AJ24" s="11" t="n">
        <f aca="false">IFERROR(L24/L$20*100,"")</f>
        <v>112.391598782751</v>
      </c>
      <c r="AK24" s="11" t="n">
        <f aca="false">IFERROR(O24/O$20*100,"")</f>
        <v>153.384127240759</v>
      </c>
      <c r="AL24" s="11" t="n">
        <f aca="false">IFERROR(Q24/Q$20*100,"")</f>
        <v>107.099646696856</v>
      </c>
      <c r="AM24" s="11" t="str">
        <f aca="false">IFERROR(Z24/Z$49*100,"")</f>
        <v/>
      </c>
      <c r="AN24" s="11" t="n">
        <f aca="false">IFERROR(I24/I$49*100,"")</f>
        <v>159.07284130056</v>
      </c>
      <c r="AO24" s="11" t="n">
        <f aca="false">IFERROR(T24/T$49*100,"")</f>
        <v>117.652634934483</v>
      </c>
      <c r="AP24" s="21" t="n">
        <f aca="false">IFERROR(AVERAGEIFS('Segments Monthly'!U$2:U$655,'Segments Monthly'!$A$2:$A$655,"&gt;="&amp;DATE(A24,1,1),'Segments Monthly'!$A$2:$A$655,"&lt;="&amp;DATE(A24,12,31)),"")</f>
        <v>65.6687</v>
      </c>
      <c r="AQ24" s="21" t="n">
        <f aca="false">IFERROR(AP24/AP$20*100,"")</f>
        <v>133.763240962604</v>
      </c>
    </row>
    <row r="25" customFormat="false" ht="15" hidden="false" customHeight="true" outlineLevel="0" collapsed="false">
      <c r="A25" s="15" t="n">
        <v>1995</v>
      </c>
      <c r="B25" s="8" t="n">
        <f aca="false">IFERROR(AVERAGEIFS('Segments Monthly'!B$2:B$655,'Segments Monthly'!$A$2:$A$655,"&gt;="&amp;DATE(A25,1,1),'Segments Monthly'!$A$2:$A$655,"&lt;="&amp;DATE(A25,12,31)),"")</f>
        <v>17244.5</v>
      </c>
      <c r="C25" s="8" t="n">
        <f aca="false">IFERROR(AVERAGEIFS('Segments Monthly'!C$2:C$655,'Segments Monthly'!$A$2:$A$655,"&gt;="&amp;DATE(A25,1,1),'Segments Monthly'!$A$2:$A$655,"&lt;="&amp;DATE(A25,12,31)),"")</f>
        <v>1560.725</v>
      </c>
      <c r="D25" s="8" t="n">
        <f aca="false">IFERROR(AVERAGEIFS('Segments Monthly'!D$2:D$655,'Segments Monthly'!$A$2:$A$655,"&gt;="&amp;DATE(A25,1,1),'Segments Monthly'!$A$2:$A$655,"&lt;="&amp;DATE(A25,12,31)),"")</f>
        <v>791.141666666667</v>
      </c>
      <c r="E25" s="8" t="n">
        <f aca="false">IFERROR(AVERAGEIFS('Segments Monthly'!E$2:E$655,'Segments Monthly'!$A$2:$A$655,"&gt;="&amp;DATE(A25,1,1),'Segments Monthly'!$A$2:$A$655,"&lt;="&amp;DATE(A25,12,31)),"")</f>
        <v>817.208333333333</v>
      </c>
      <c r="F25" s="8" t="n">
        <f aca="false">IFERROR(AVERAGEIFS('Segments Monthly'!F$2:F$655,'Segments Monthly'!$A$2:$A$655,"&gt;="&amp;DATE(A25,1,1),'Segments Monthly'!$A$2:$A$655,"&lt;="&amp;DATE(A25,12,31)),"")</f>
        <v>987.783333333333</v>
      </c>
      <c r="G25" s="8" t="n">
        <f aca="false">IFERROR(AVERAGEIFS('Segments Monthly'!G$2:G$655,'Segments Monthly'!$A$2:$A$655,"&gt;="&amp;DATE(A25,1,1),'Segments Monthly'!$A$2:$A$655,"&lt;="&amp;DATE(A25,12,31)),"")</f>
        <v>1623.875</v>
      </c>
      <c r="H25" s="8" t="n">
        <f aca="false">IFERROR(AVERAGEIFS('Segments Monthly'!H$2:H$655,'Segments Monthly'!$A$2:$A$655,"&gt;="&amp;DATE(A25,1,1),'Segments Monthly'!$A$2:$A$655,"&lt;="&amp;DATE(A25,12,31)),"")</f>
        <v>1442.39166666667</v>
      </c>
      <c r="I25" s="8" t="n">
        <f aca="false">IFERROR(AVERAGEIFS('Segments Monthly'!I$2:I$655,'Segments Monthly'!$A$2:$A$655,"&gt;="&amp;DATE(A25,1,1),'Segments Monthly'!$A$2:$A$655,"&lt;="&amp;DATE(A25,12,31)),"")</f>
        <v>1688.49166666667</v>
      </c>
      <c r="J25" s="8" t="n">
        <f aca="false">IFERROR(AVERAGEIFS('Segments Monthly'!J$2:J$655,'Segments Monthly'!$A$2:$A$655,"&gt;="&amp;DATE(A25,1,1),'Segments Monthly'!$A$2:$A$655,"&lt;="&amp;DATE(A25,12,31)),"")</f>
        <v>1978.475</v>
      </c>
      <c r="K25" s="8" t="n">
        <f aca="false">IFERROR(AVERAGEIFS('Segments Monthly'!K$2:K$655,'Segments Monthly'!$A$2:$A$655,"&gt;="&amp;DATE(A25,1,1),'Segments Monthly'!$A$2:$A$655,"&lt;="&amp;DATE(A25,12,31)),"")</f>
        <v>607.425</v>
      </c>
      <c r="L25" s="11" t="n">
        <f aca="false">IFERROR(AVERAGEIFS('Segments Monthly'!L$2:L$655,'Segments Monthly'!$A$2:$A$655,"&gt;="&amp;DATE(A25,1,1),'Segments Monthly'!$A$2:$A$655,"&lt;="&amp;DATE(A25,12,31)),"")</f>
        <v>69.7962666666667</v>
      </c>
      <c r="M25" s="11" t="n">
        <f aca="false">IFERROR(AVERAGEIFS('Segments Monthly'!M$2:M$655,'Segments Monthly'!$A$2:$A$655,"&gt;="&amp;DATE(A25,1,1),'Segments Monthly'!$A$2:$A$655,"&lt;="&amp;DATE(A25,12,31)),"")</f>
        <v>52.17895</v>
      </c>
      <c r="N25" s="11" t="n">
        <f aca="false">IFERROR(AVERAGEIFS('Segments Monthly'!N$2:N$655,'Segments Monthly'!$A$2:$A$655,"&gt;="&amp;DATE(A25,1,1),'Segments Monthly'!$A$2:$A$655,"&lt;="&amp;DATE(A25,12,31)),"")</f>
        <v>100.95965</v>
      </c>
      <c r="O25" s="11" t="n">
        <f aca="false">IFERROR(AVERAGEIFS('Segments Monthly'!O$2:O$655,'Segments Monthly'!$A$2:$A$655,"&gt;="&amp;DATE(A25,1,1),'Segments Monthly'!$A$2:$A$655,"&lt;="&amp;DATE(A25,12,31)),"")</f>
        <v>8.08933333333333</v>
      </c>
      <c r="P25" s="11" t="n">
        <f aca="false">IFERROR(AVERAGEIFS('Segments Monthly'!P$2:P$655,'Segments Monthly'!$A$2:$A$655,"&gt;="&amp;DATE(A25,1,1),'Segments Monthly'!$A$2:$A$655,"&lt;="&amp;DATE(A25,12,31)),"")</f>
        <v>65.589825</v>
      </c>
      <c r="Q25" s="11" t="n">
        <f aca="false">IFERROR(AVERAGEIFS('Segments Monthly'!Q$2:Q$655,'Segments Monthly'!$A$2:$A$655,"&gt;="&amp;DATE(A25,1,1),'Segments Monthly'!$A$2:$A$655,"&lt;="&amp;DATE(A25,12,31)),"")</f>
        <v>81.6236833333333</v>
      </c>
      <c r="R25" s="11" t="n">
        <f aca="false">IFERROR(AVERAGEIFS('Segments Monthly'!R$2:R$655,'Segments Monthly'!$A$2:$A$655,"&gt;="&amp;DATE(A25,1,1),'Segments Monthly'!$A$2:$A$655,"&lt;="&amp;DATE(A25,12,31)),"")</f>
        <v>90.588425</v>
      </c>
      <c r="S25" s="3"/>
      <c r="T25" s="8" t="n">
        <f aca="false">IFERROR(AVERAGEIFS('Segments Monthly'!S$2:S$655,'Segments Monthly'!$A$2:$A$655,"&gt;="&amp;DATE(A25,1,1),'Segments Monthly'!$A$2:$A$655,"&lt;="&amp;DATE(A25,12,31)),"")</f>
        <v>1241.49166666667</v>
      </c>
      <c r="U25" s="11" t="n">
        <f aca="false">IFERROR(L25/L$30*100,"")</f>
        <v>74.8750205948609</v>
      </c>
      <c r="V25" s="11" t="n">
        <f aca="false">IFERROR(O25/O$30*100,"")</f>
        <v>26.0262348264976</v>
      </c>
      <c r="W25" s="11" t="n">
        <f aca="false">IFERROR(P25/P$30*100,"")</f>
        <v>82.883929964851</v>
      </c>
      <c r="X25" s="11" t="n">
        <f aca="false">IFERROR(Q25/Q$30*100,"")</f>
        <v>92.4997936546101</v>
      </c>
      <c r="Y25" s="11" t="n">
        <f aca="false">IFERROR(R25/R$30*100,"")</f>
        <v>87.9278740768901</v>
      </c>
      <c r="Z25" s="11" t="str">
        <f aca="false">IFERROR(AVERAGEIFS('Segments Monthly'!T$2:T$655,'Segments Monthly'!$A$2:$A$655,"&gt;="&amp;DATE(A25,1,1),'Segments Monthly'!$A$2:$A$655,"&lt;="&amp;DATE(A25,12,31)),"")</f>
        <v/>
      </c>
      <c r="AA25" s="11" t="n">
        <f aca="false">IFERROR(B25/B$20*100,"")</f>
        <v>97.4559189209555</v>
      </c>
      <c r="AB25" s="11" t="n">
        <f aca="false">IFERROR(C25/C$20*100,"")</f>
        <v>103.582786255109</v>
      </c>
      <c r="AC25" s="11" t="n">
        <f aca="false">IFERROR(D25/D$20*100,"")</f>
        <v>87.637659352528</v>
      </c>
      <c r="AD25" s="11" t="n">
        <f aca="false">IFERROR(E25/E$20*100,"")</f>
        <v>101.077097505669</v>
      </c>
      <c r="AE25" s="11" t="n">
        <f aca="false">IFERROR(F25/F$20*100,"")</f>
        <v>95.3612228479485</v>
      </c>
      <c r="AF25" s="11" t="n">
        <f aca="false">IFERROR(H25/H$20*100,"")</f>
        <v>102.317236813326</v>
      </c>
      <c r="AG25" s="11" t="n">
        <f aca="false">IFERROR(I25/I$20*100,"")</f>
        <v>88.7527595752882</v>
      </c>
      <c r="AH25" s="11" t="n">
        <f aca="false">IFERROR(J25/J$20*100,"")</f>
        <v>92.6740441477838</v>
      </c>
      <c r="AI25" s="11" t="n">
        <f aca="false">IFERROR(T25/T$20*100,"")</f>
        <v>117.746690377396</v>
      </c>
      <c r="AJ25" s="11" t="n">
        <f aca="false">IFERROR(L25/L$20*100,"")</f>
        <v>118.498413499242</v>
      </c>
      <c r="AK25" s="11" t="n">
        <f aca="false">IFERROR(O25/O$20*100,"")</f>
        <v>196.180352054324</v>
      </c>
      <c r="AL25" s="11" t="n">
        <f aca="false">IFERROR(Q25/Q$20*100,"")</f>
        <v>109.869145363543</v>
      </c>
      <c r="AM25" s="11" t="str">
        <f aca="false">IFERROR(Z25/Z$49*100,"")</f>
        <v/>
      </c>
      <c r="AN25" s="11" t="n">
        <f aca="false">IFERROR(I25/I$49*100,"")</f>
        <v>162.705671680144</v>
      </c>
      <c r="AO25" s="11" t="n">
        <f aca="false">IFERROR(T25/T$49*100,"")</f>
        <v>124.976091807459</v>
      </c>
      <c r="AP25" s="21" t="n">
        <f aca="false">IFERROR(AVERAGEIFS('Segments Monthly'!U$2:U$655,'Segments Monthly'!$A$2:$A$655,"&gt;="&amp;DATE(A25,1,1),'Segments Monthly'!$A$2:$A$655,"&lt;="&amp;DATE(A25,12,31)),"")</f>
        <v>67.86695</v>
      </c>
      <c r="AQ25" s="21" t="n">
        <f aca="false">IFERROR(AP25/AP$20*100,"")</f>
        <v>138.240945629303</v>
      </c>
    </row>
    <row r="26" customFormat="false" ht="15" hidden="false" customHeight="true" outlineLevel="0" collapsed="false">
      <c r="A26" s="15" t="n">
        <v>1996</v>
      </c>
      <c r="B26" s="8" t="n">
        <f aca="false">IFERROR(AVERAGEIFS('Segments Monthly'!B$2:B$655,'Segments Monthly'!$A$2:$A$655,"&gt;="&amp;DATE(A26,1,1),'Segments Monthly'!$A$2:$A$655,"&lt;="&amp;DATE(A26,12,31)),"")</f>
        <v>17236.75</v>
      </c>
      <c r="C26" s="8" t="n">
        <f aca="false">IFERROR(AVERAGEIFS('Segments Monthly'!C$2:C$655,'Segments Monthly'!$A$2:$A$655,"&gt;="&amp;DATE(A26,1,1),'Segments Monthly'!$A$2:$A$655,"&lt;="&amp;DATE(A26,12,31)),"")</f>
        <v>1561.975</v>
      </c>
      <c r="D26" s="8" t="n">
        <f aca="false">IFERROR(AVERAGEIFS('Segments Monthly'!D$2:D$655,'Segments Monthly'!$A$2:$A$655,"&gt;="&amp;DATE(A26,1,1),'Segments Monthly'!$A$2:$A$655,"&lt;="&amp;DATE(A26,12,31)),"")</f>
        <v>722.275</v>
      </c>
      <c r="E26" s="8" t="n">
        <f aca="false">IFERROR(AVERAGEIFS('Segments Monthly'!E$2:E$655,'Segments Monthly'!$A$2:$A$655,"&gt;="&amp;DATE(A26,1,1),'Segments Monthly'!$A$2:$A$655,"&lt;="&amp;DATE(A26,12,31)),"")</f>
        <v>815.825</v>
      </c>
      <c r="F26" s="8" t="n">
        <f aca="false">IFERROR(AVERAGEIFS('Segments Monthly'!F$2:F$655,'Segments Monthly'!$A$2:$A$655,"&gt;="&amp;DATE(A26,1,1),'Segments Monthly'!$A$2:$A$655,"&lt;="&amp;DATE(A26,12,31)),"")</f>
        <v>984.625</v>
      </c>
      <c r="G26" s="8" t="n">
        <f aca="false">IFERROR(AVERAGEIFS('Segments Monthly'!G$2:G$655,'Segments Monthly'!$A$2:$A$655,"&gt;="&amp;DATE(A26,1,1),'Segments Monthly'!$A$2:$A$655,"&lt;="&amp;DATE(A26,12,31)),"")</f>
        <v>1647.61666666667</v>
      </c>
      <c r="H26" s="8" t="n">
        <f aca="false">IFERROR(AVERAGEIFS('Segments Monthly'!H$2:H$655,'Segments Monthly'!$A$2:$A$655,"&gt;="&amp;DATE(A26,1,1),'Segments Monthly'!$A$2:$A$655,"&lt;="&amp;DATE(A26,12,31)),"")</f>
        <v>1468.76666666667</v>
      </c>
      <c r="I26" s="8" t="n">
        <f aca="false">IFERROR(AVERAGEIFS('Segments Monthly'!I$2:I$655,'Segments Monthly'!$A$2:$A$655,"&gt;="&amp;DATE(A26,1,1),'Segments Monthly'!$A$2:$A$655,"&lt;="&amp;DATE(A26,12,31)),"")</f>
        <v>1746.9</v>
      </c>
      <c r="J26" s="8" t="n">
        <f aca="false">IFERROR(AVERAGEIFS('Segments Monthly'!J$2:J$655,'Segments Monthly'!$A$2:$A$655,"&gt;="&amp;DATE(A26,1,1),'Segments Monthly'!$A$2:$A$655,"&lt;="&amp;DATE(A26,12,31)),"")</f>
        <v>1975.06666666667</v>
      </c>
      <c r="K26" s="8" t="n">
        <f aca="false">IFERROR(AVERAGEIFS('Segments Monthly'!K$2:K$655,'Segments Monthly'!$A$2:$A$655,"&gt;="&amp;DATE(A26,1,1),'Segments Monthly'!$A$2:$A$655,"&lt;="&amp;DATE(A26,12,31)),"")</f>
        <v>604.325</v>
      </c>
      <c r="L26" s="11" t="n">
        <f aca="false">IFERROR(AVERAGEIFS('Segments Monthly'!L$2:L$655,'Segments Monthly'!$A$2:$A$655,"&gt;="&amp;DATE(A26,1,1),'Segments Monthly'!$A$2:$A$655,"&lt;="&amp;DATE(A26,12,31)),"")</f>
        <v>73.49395</v>
      </c>
      <c r="M26" s="11" t="n">
        <f aca="false">IFERROR(AVERAGEIFS('Segments Monthly'!M$2:M$655,'Segments Monthly'!$A$2:$A$655,"&gt;="&amp;DATE(A26,1,1),'Segments Monthly'!$A$2:$A$655,"&lt;="&amp;DATE(A26,12,31)),"")</f>
        <v>57.0032333333333</v>
      </c>
      <c r="N26" s="11" t="n">
        <f aca="false">IFERROR(AVERAGEIFS('Segments Monthly'!N$2:N$655,'Segments Monthly'!$A$2:$A$655,"&gt;="&amp;DATE(A26,1,1),'Segments Monthly'!$A$2:$A$655,"&lt;="&amp;DATE(A26,12,31)),"")</f>
        <v>101.272841666667</v>
      </c>
      <c r="O26" s="11" t="n">
        <f aca="false">IFERROR(AVERAGEIFS('Segments Monthly'!O$2:O$655,'Segments Monthly'!$A$2:$A$655,"&gt;="&amp;DATE(A26,1,1),'Segments Monthly'!$A$2:$A$655,"&lt;="&amp;DATE(A26,12,31)),"")</f>
        <v>10.5879083333333</v>
      </c>
      <c r="P26" s="11" t="n">
        <f aca="false">IFERROR(AVERAGEIFS('Segments Monthly'!P$2:P$655,'Segments Monthly'!$A$2:$A$655,"&gt;="&amp;DATE(A26,1,1),'Segments Monthly'!$A$2:$A$655,"&lt;="&amp;DATE(A26,12,31)),"")</f>
        <v>66.8958916666667</v>
      </c>
      <c r="Q26" s="11" t="n">
        <f aca="false">IFERROR(AVERAGEIFS('Segments Monthly'!Q$2:Q$655,'Segments Monthly'!$A$2:$A$655,"&gt;="&amp;DATE(A26,1,1),'Segments Monthly'!$A$2:$A$655,"&lt;="&amp;DATE(A26,12,31)),"")</f>
        <v>79.9324916666667</v>
      </c>
      <c r="R26" s="11" t="n">
        <f aca="false">IFERROR(AVERAGEIFS('Segments Monthly'!R$2:R$655,'Segments Monthly'!$A$2:$A$655,"&gt;="&amp;DATE(A26,1,1),'Segments Monthly'!$A$2:$A$655,"&lt;="&amp;DATE(A26,12,31)),"")</f>
        <v>92.4986833333334</v>
      </c>
      <c r="S26" s="3"/>
      <c r="T26" s="8" t="n">
        <f aca="false">IFERROR(AVERAGEIFS('Segments Monthly'!S$2:S$655,'Segments Monthly'!$A$2:$A$655,"&gt;="&amp;DATE(A26,1,1),'Segments Monthly'!$A$2:$A$655,"&lt;="&amp;DATE(A26,12,31)),"")</f>
        <v>1240.35</v>
      </c>
      <c r="U26" s="11" t="n">
        <f aca="false">IFERROR(L26/L$30*100,"")</f>
        <v>78.8417673702846</v>
      </c>
      <c r="V26" s="11" t="n">
        <f aca="false">IFERROR(O26/O$30*100,"")</f>
        <v>34.0650307324168</v>
      </c>
      <c r="W26" s="11" t="n">
        <f aca="false">IFERROR(P26/P$30*100,"")</f>
        <v>84.5343679425316</v>
      </c>
      <c r="X26" s="11" t="n">
        <f aca="false">IFERROR(Q26/Q$30*100,"")</f>
        <v>90.5832557846121</v>
      </c>
      <c r="Y26" s="11" t="n">
        <f aca="false">IFERROR(R26/R$30*100,"")</f>
        <v>89.7820287791897</v>
      </c>
      <c r="Z26" s="11" t="str">
        <f aca="false">IFERROR(AVERAGEIFS('Segments Monthly'!T$2:T$655,'Segments Monthly'!$A$2:$A$655,"&gt;="&amp;DATE(A26,1,1),'Segments Monthly'!$A$2:$A$655,"&lt;="&amp;DATE(A26,12,31)),"")</f>
        <v/>
      </c>
      <c r="AA26" s="11" t="n">
        <f aca="false">IFERROR(B26/B$20*100,"")</f>
        <v>97.4121204129305</v>
      </c>
      <c r="AB26" s="11" t="n">
        <f aca="false">IFERROR(C26/C$20*100,"")</f>
        <v>103.665746727209</v>
      </c>
      <c r="AC26" s="11" t="n">
        <f aca="false">IFERROR(D26/D$20*100,"")</f>
        <v>80.0090465157068</v>
      </c>
      <c r="AD26" s="11" t="n">
        <f aca="false">IFERROR(E26/E$20*100,"")</f>
        <v>100.905998763142</v>
      </c>
      <c r="AE26" s="11" t="n">
        <f aca="false">IFERROR(F26/F$20*100,"")</f>
        <v>95.0563153660499</v>
      </c>
      <c r="AF26" s="11" t="n">
        <f aca="false">IFERROR(H26/H$20*100,"")</f>
        <v>104.188169087352</v>
      </c>
      <c r="AG26" s="11" t="n">
        <f aca="false">IFERROR(I26/I$20*100,"")</f>
        <v>91.8228965903914</v>
      </c>
      <c r="AH26" s="11" t="n">
        <f aca="false">IFERROR(J26/J$20*100,"")</f>
        <v>92.5143938950368</v>
      </c>
      <c r="AI26" s="11" t="n">
        <f aca="false">IFERROR(T26/T$20*100,"")</f>
        <v>117.63841138115</v>
      </c>
      <c r="AJ26" s="11" t="n">
        <f aca="false">IFERROR(L26/L$20*100,"")</f>
        <v>124.776250832794</v>
      </c>
      <c r="AK26" s="11" t="n">
        <f aca="false">IFERROR(O26/O$20*100,"")</f>
        <v>256.775125805865</v>
      </c>
      <c r="AL26" s="11" t="n">
        <f aca="false">IFERROR(Q26/Q$20*100,"")</f>
        <v>107.592725389896</v>
      </c>
      <c r="AM26" s="11" t="str">
        <f aca="false">IFERROR(Z26/Z$49*100,"")</f>
        <v/>
      </c>
      <c r="AN26" s="11" t="n">
        <f aca="false">IFERROR(I26/I$49*100,"")</f>
        <v>168.333989127205</v>
      </c>
      <c r="AO26" s="11" t="n">
        <f aca="false">IFERROR(T26/T$49*100,"")</f>
        <v>124.861164706475</v>
      </c>
      <c r="AP26" s="21" t="n">
        <f aca="false">IFERROR(AVERAGEIFS('Segments Monthly'!U$2:U$655,'Segments Monthly'!$A$2:$A$655,"&gt;="&amp;DATE(A26,1,1),'Segments Monthly'!$A$2:$A$655,"&lt;="&amp;DATE(A26,12,31)),"")</f>
        <v>68.5567333333333</v>
      </c>
      <c r="AQ26" s="21" t="n">
        <f aca="false">IFERROR(AP26/AP$20*100,"")</f>
        <v>139.645993303897</v>
      </c>
    </row>
    <row r="27" customFormat="false" ht="15" hidden="false" customHeight="true" outlineLevel="0" collapsed="false">
      <c r="A27" s="15" t="n">
        <v>1997</v>
      </c>
      <c r="B27" s="8" t="n">
        <f aca="false">IFERROR(AVERAGEIFS('Segments Monthly'!B$2:B$655,'Segments Monthly'!$A$2:$A$655,"&gt;="&amp;DATE(A27,1,1),'Segments Monthly'!$A$2:$A$655,"&lt;="&amp;DATE(A27,12,31)),"")</f>
        <v>17418.0833333333</v>
      </c>
      <c r="C27" s="8" t="n">
        <f aca="false">IFERROR(AVERAGEIFS('Segments Monthly'!C$2:C$655,'Segments Monthly'!$A$2:$A$655,"&gt;="&amp;DATE(A27,1,1),'Segments Monthly'!$A$2:$A$655,"&lt;="&amp;DATE(A27,12,31)),"")</f>
        <v>1557.40833333333</v>
      </c>
      <c r="D27" s="8" t="n">
        <f aca="false">IFERROR(AVERAGEIFS('Segments Monthly'!D$2:D$655,'Segments Monthly'!$A$2:$A$655,"&gt;="&amp;DATE(A27,1,1),'Segments Monthly'!$A$2:$A$655,"&lt;="&amp;DATE(A27,12,31)),"")</f>
        <v>680.883333333333</v>
      </c>
      <c r="E27" s="8" t="n">
        <f aca="false">IFERROR(AVERAGEIFS('Segments Monthly'!E$2:E$655,'Segments Monthly'!$A$2:$A$655,"&gt;="&amp;DATE(A27,1,1),'Segments Monthly'!$A$2:$A$655,"&lt;="&amp;DATE(A27,12,31)),"")</f>
        <v>820.833333333333</v>
      </c>
      <c r="F27" s="8" t="n">
        <f aca="false">IFERROR(AVERAGEIFS('Segments Monthly'!F$2:F$655,'Segments Monthly'!$A$2:$A$655,"&gt;="&amp;DATE(A27,1,1),'Segments Monthly'!$A$2:$A$655,"&lt;="&amp;DATE(A27,12,31)),"")</f>
        <v>986.933333333333</v>
      </c>
      <c r="G27" s="8" t="n">
        <f aca="false">IFERROR(AVERAGEIFS('Segments Monthly'!G$2:G$655,'Segments Monthly'!$A$2:$A$655,"&gt;="&amp;DATE(A27,1,1),'Segments Monthly'!$A$2:$A$655,"&lt;="&amp;DATE(A27,12,31)),"")</f>
        <v>1695.65</v>
      </c>
      <c r="H27" s="8" t="n">
        <f aca="false">IFERROR(AVERAGEIFS('Segments Monthly'!H$2:H$655,'Segments Monthly'!$A$2:$A$655,"&gt;="&amp;DATE(A27,1,1),'Segments Monthly'!$A$2:$A$655,"&lt;="&amp;DATE(A27,12,31)),"")</f>
        <v>1496.01666666667</v>
      </c>
      <c r="I27" s="8" t="n">
        <f aca="false">IFERROR(AVERAGEIFS('Segments Monthly'!I$2:I$655,'Segments Monthly'!$A$2:$A$655,"&gt;="&amp;DATE(A27,1,1),'Segments Monthly'!$A$2:$A$655,"&lt;="&amp;DATE(A27,12,31)),"")</f>
        <v>1803.41666666667</v>
      </c>
      <c r="J27" s="8" t="n">
        <f aca="false">IFERROR(AVERAGEIFS('Segments Monthly'!J$2:J$655,'Segments Monthly'!$A$2:$A$655,"&gt;="&amp;DATE(A27,1,1),'Segments Monthly'!$A$2:$A$655,"&lt;="&amp;DATE(A27,12,31)),"")</f>
        <v>2027.65</v>
      </c>
      <c r="K27" s="8" t="n">
        <f aca="false">IFERROR(AVERAGEIFS('Segments Monthly'!K$2:K$655,'Segments Monthly'!$A$2:$A$655,"&gt;="&amp;DATE(A27,1,1),'Segments Monthly'!$A$2:$A$655,"&lt;="&amp;DATE(A27,12,31)),"")</f>
        <v>615.291666666667</v>
      </c>
      <c r="L27" s="11" t="n">
        <f aca="false">IFERROR(AVERAGEIFS('Segments Monthly'!L$2:L$655,'Segments Monthly'!$A$2:$A$655,"&gt;="&amp;DATE(A27,1,1),'Segments Monthly'!$A$2:$A$655,"&lt;="&amp;DATE(A27,12,31)),"")</f>
        <v>79.7700833333333</v>
      </c>
      <c r="M27" s="11" t="n">
        <f aca="false">IFERROR(AVERAGEIFS('Segments Monthly'!M$2:M$655,'Segments Monthly'!$A$2:$A$655,"&gt;="&amp;DATE(A27,1,1),'Segments Monthly'!$A$2:$A$655,"&lt;="&amp;DATE(A27,12,31)),"")</f>
        <v>63.952</v>
      </c>
      <c r="N27" s="11" t="n">
        <f aca="false">IFERROR(AVERAGEIFS('Segments Monthly'!N$2:N$655,'Segments Monthly'!$A$2:$A$655,"&gt;="&amp;DATE(A27,1,1),'Segments Monthly'!$A$2:$A$655,"&lt;="&amp;DATE(A27,12,31)),"")</f>
        <v>105.056033333333</v>
      </c>
      <c r="O27" s="11" t="n">
        <f aca="false">IFERROR(AVERAGEIFS('Segments Monthly'!O$2:O$655,'Segments Monthly'!$A$2:$A$655,"&gt;="&amp;DATE(A27,1,1),'Segments Monthly'!$A$2:$A$655,"&lt;="&amp;DATE(A27,12,31)),"")</f>
        <v>14.1225166666667</v>
      </c>
      <c r="P27" s="11" t="n">
        <f aca="false">IFERROR(AVERAGEIFS('Segments Monthly'!P$2:P$655,'Segments Monthly'!$A$2:$A$655,"&gt;="&amp;DATE(A27,1,1),'Segments Monthly'!$A$2:$A$655,"&lt;="&amp;DATE(A27,12,31)),"")</f>
        <v>73.6641333333333</v>
      </c>
      <c r="Q27" s="11" t="n">
        <f aca="false">IFERROR(AVERAGEIFS('Segments Monthly'!Q$2:Q$655,'Segments Monthly'!$A$2:$A$655,"&gt;="&amp;DATE(A27,1,1),'Segments Monthly'!$A$2:$A$655,"&lt;="&amp;DATE(A27,12,31)),"")</f>
        <v>82.1432583333333</v>
      </c>
      <c r="R27" s="11" t="n">
        <f aca="false">IFERROR(AVERAGEIFS('Segments Monthly'!R$2:R$655,'Segments Monthly'!$A$2:$A$655,"&gt;="&amp;DATE(A27,1,1),'Segments Monthly'!$A$2:$A$655,"&lt;="&amp;DATE(A27,12,31)),"")</f>
        <v>97.9468666666667</v>
      </c>
      <c r="S27" s="3"/>
      <c r="T27" s="8" t="n">
        <f aca="false">IFERROR(AVERAGEIFS('Segments Monthly'!S$2:S$655,'Segments Monthly'!$A$2:$A$655,"&gt;="&amp;DATE(A27,1,1),'Segments Monthly'!$A$2:$A$655,"&lt;="&amp;DATE(A27,12,31)),"")</f>
        <v>1253.98333333333</v>
      </c>
      <c r="U27" s="11" t="n">
        <f aca="false">IFERROR(L27/L$30*100,"")</f>
        <v>85.5745861159304</v>
      </c>
      <c r="V27" s="11" t="n">
        <f aca="false">IFERROR(O27/O$30*100,"")</f>
        <v>45.4371108176767</v>
      </c>
      <c r="W27" s="11" t="n">
        <f aca="false">IFERROR(P27/P$30*100,"")</f>
        <v>93.0871955843982</v>
      </c>
      <c r="X27" s="11" t="n">
        <f aca="false">IFERROR(Q27/Q$30*100,"")</f>
        <v>93.0886004607405</v>
      </c>
      <c r="Y27" s="11" t="n">
        <f aca="false">IFERROR(R27/R$30*100,"")</f>
        <v>95.0702008395953</v>
      </c>
      <c r="Z27" s="11" t="str">
        <f aca="false">IFERROR(AVERAGEIFS('Segments Monthly'!T$2:T$655,'Segments Monthly'!$A$2:$A$655,"&gt;="&amp;DATE(A27,1,1),'Segments Monthly'!$A$2:$A$655,"&lt;="&amp;DATE(A27,12,31)),"")</f>
        <v/>
      </c>
      <c r="AA27" s="11" t="n">
        <f aca="false">IFERROR(B27/B$20*100,"")</f>
        <v>98.436911310376</v>
      </c>
      <c r="AB27" s="11" t="n">
        <f aca="false">IFERROR(C27/C$20*100,"")</f>
        <v>103.362664469136</v>
      </c>
      <c r="AC27" s="11" t="n">
        <f aca="false">IFERROR(D27/D$20*100,"")</f>
        <v>75.4239400345245</v>
      </c>
      <c r="AD27" s="11" t="n">
        <f aca="false">IFERROR(E27/E$20*100,"")</f>
        <v>101.525458668316</v>
      </c>
      <c r="AE27" s="11" t="n">
        <f aca="false">IFERROR(F27/F$20*100,"")</f>
        <v>95.2791633145616</v>
      </c>
      <c r="AF27" s="11" t="n">
        <f aca="false">IFERROR(H27/H$20*100,"")</f>
        <v>106.121170204591</v>
      </c>
      <c r="AG27" s="11" t="n">
        <f aca="false">IFERROR(I27/I$20*100,"")</f>
        <v>94.7936012895539</v>
      </c>
      <c r="AH27" s="11" t="n">
        <f aca="false">IFERROR(J27/J$20*100,"")</f>
        <v>94.9774576965864</v>
      </c>
      <c r="AI27" s="11" t="n">
        <f aca="false">IFERROR(T27/T$20*100,"")</f>
        <v>118.931436475005</v>
      </c>
      <c r="AJ27" s="11" t="n">
        <f aca="false">IFERROR(L27/L$20*100,"")</f>
        <v>135.431718215621</v>
      </c>
      <c r="AK27" s="11" t="n">
        <f aca="false">IFERROR(O27/O$20*100,"")</f>
        <v>342.495503324508</v>
      </c>
      <c r="AL27" s="11" t="n">
        <f aca="false">IFERROR(Q27/Q$20*100,"")</f>
        <v>110.568516659606</v>
      </c>
      <c r="AM27" s="11" t="str">
        <f aca="false">IFERROR(Z27/Z$49*100,"")</f>
        <v/>
      </c>
      <c r="AN27" s="11" t="n">
        <f aca="false">IFERROR(I27/I$49*100,"")</f>
        <v>173.780022644964</v>
      </c>
      <c r="AO27" s="11" t="n">
        <f aca="false">IFERROR(T27/T$49*100,"")</f>
        <v>126.233578846702</v>
      </c>
      <c r="AP27" s="21" t="n">
        <f aca="false">IFERROR(AVERAGEIFS('Segments Monthly'!U$2:U$655,'Segments Monthly'!$A$2:$A$655,"&gt;="&amp;DATE(A27,1,1),'Segments Monthly'!$A$2:$A$655,"&lt;="&amp;DATE(A27,12,31)),"")</f>
        <v>74.990725</v>
      </c>
      <c r="AQ27" s="21" t="n">
        <f aca="false">IFERROR(AP27/AP$20*100,"")</f>
        <v>152.751652128569</v>
      </c>
    </row>
    <row r="28" customFormat="false" ht="15" hidden="false" customHeight="true" outlineLevel="0" collapsed="false">
      <c r="A28" s="15" t="n">
        <v>1998</v>
      </c>
      <c r="B28" s="8" t="n">
        <f aca="false">IFERROR(AVERAGEIFS('Segments Monthly'!B$2:B$655,'Segments Monthly'!$A$2:$A$655,"&gt;="&amp;DATE(A28,1,1),'Segments Monthly'!$A$2:$A$655,"&lt;="&amp;DATE(A28,12,31)),"")</f>
        <v>17560.0833333333</v>
      </c>
      <c r="C28" s="8" t="n">
        <f aca="false">IFERROR(AVERAGEIFS('Segments Monthly'!C$2:C$655,'Segments Monthly'!$A$2:$A$655,"&gt;="&amp;DATE(A28,1,1),'Segments Monthly'!$A$2:$A$655,"&lt;="&amp;DATE(A28,12,31)),"")</f>
        <v>1555.41666666667</v>
      </c>
      <c r="D28" s="8" t="n">
        <f aca="false">IFERROR(AVERAGEIFS('Segments Monthly'!D$2:D$655,'Segments Monthly'!$A$2:$A$655,"&gt;="&amp;DATE(A28,1,1),'Segments Monthly'!$A$2:$A$655,"&lt;="&amp;DATE(A28,12,31)),"")</f>
        <v>621.15</v>
      </c>
      <c r="E28" s="8" t="n">
        <f aca="false">IFERROR(AVERAGEIFS('Segments Monthly'!E$2:E$655,'Segments Monthly'!$A$2:$A$655,"&gt;="&amp;DATE(A28,1,1),'Segments Monthly'!$A$2:$A$655,"&lt;="&amp;DATE(A28,12,31)),"")</f>
        <v>827.891666666667</v>
      </c>
      <c r="F28" s="8" t="n">
        <f aca="false">IFERROR(AVERAGEIFS('Segments Monthly'!F$2:F$655,'Segments Monthly'!$A$2:$A$655,"&gt;="&amp;DATE(A28,1,1),'Segments Monthly'!$A$2:$A$655,"&lt;="&amp;DATE(A28,12,31)),"")</f>
        <v>992.766666666667</v>
      </c>
      <c r="G28" s="8" t="n">
        <f aca="false">IFERROR(AVERAGEIFS('Segments Monthly'!G$2:G$655,'Segments Monthly'!$A$2:$A$655,"&gt;="&amp;DATE(A28,1,1),'Segments Monthly'!$A$2:$A$655,"&lt;="&amp;DATE(A28,12,31)),"")</f>
        <v>1739.23333333333</v>
      </c>
      <c r="H28" s="8" t="n">
        <f aca="false">IFERROR(AVERAGEIFS('Segments Monthly'!H$2:H$655,'Segments Monthly'!$A$2:$A$655,"&gt;="&amp;DATE(A28,1,1),'Segments Monthly'!$A$2:$A$655,"&lt;="&amp;DATE(A28,12,31)),"")</f>
        <v>1514.56666666667</v>
      </c>
      <c r="I28" s="8" t="n">
        <f aca="false">IFERROR(AVERAGEIFS('Segments Monthly'!I$2:I$655,'Segments Monthly'!$A$2:$A$655,"&gt;="&amp;DATE(A28,1,1),'Segments Monthly'!$A$2:$A$655,"&lt;="&amp;DATE(A28,12,31)),"")</f>
        <v>1830.84166666667</v>
      </c>
      <c r="J28" s="8" t="n">
        <f aca="false">IFERROR(AVERAGEIFS('Segments Monthly'!J$2:J$655,'Segments Monthly'!$A$2:$A$655,"&gt;="&amp;DATE(A28,1,1),'Segments Monthly'!$A$2:$A$655,"&lt;="&amp;DATE(A28,12,31)),"")</f>
        <v>2078.39166666667</v>
      </c>
      <c r="K28" s="8" t="n">
        <f aca="false">IFERROR(AVERAGEIFS('Segments Monthly'!K$2:K$655,'Segments Monthly'!$A$2:$A$655,"&gt;="&amp;DATE(A28,1,1),'Segments Monthly'!$A$2:$A$655,"&lt;="&amp;DATE(A28,12,31)),"")</f>
        <v>641.258333333333</v>
      </c>
      <c r="L28" s="11" t="n">
        <f aca="false">IFERROR(AVERAGEIFS('Segments Monthly'!L$2:L$655,'Segments Monthly'!$A$2:$A$655,"&gt;="&amp;DATE(A28,1,1),'Segments Monthly'!$A$2:$A$655,"&lt;="&amp;DATE(A28,12,31)),"")</f>
        <v>85.1367583333333</v>
      </c>
      <c r="M28" s="11" t="n">
        <f aca="false">IFERROR(AVERAGEIFS('Segments Monthly'!M$2:M$655,'Segments Monthly'!$A$2:$A$655,"&gt;="&amp;DATE(A28,1,1),'Segments Monthly'!$A$2:$A$655,"&lt;="&amp;DATE(A28,12,31)),"")</f>
        <v>70.68545</v>
      </c>
      <c r="N28" s="11" t="n">
        <f aca="false">IFERROR(AVERAGEIFS('Segments Monthly'!N$2:N$655,'Segments Monthly'!$A$2:$A$655,"&gt;="&amp;DATE(A28,1,1),'Segments Monthly'!$A$2:$A$655,"&lt;="&amp;DATE(A28,12,31)),"")</f>
        <v>106.725266666667</v>
      </c>
      <c r="O28" s="11" t="n">
        <f aca="false">IFERROR(AVERAGEIFS('Segments Monthly'!O$2:O$655,'Segments Monthly'!$A$2:$A$655,"&gt;="&amp;DATE(A28,1,1),'Segments Monthly'!$A$2:$A$655,"&lt;="&amp;DATE(A28,12,31)),"")</f>
        <v>18.161725</v>
      </c>
      <c r="P28" s="11" t="n">
        <f aca="false">IFERROR(AVERAGEIFS('Segments Monthly'!P$2:P$655,'Segments Monthly'!$A$2:$A$655,"&gt;="&amp;DATE(A28,1,1),'Segments Monthly'!$A$2:$A$655,"&lt;="&amp;DATE(A28,12,31)),"")</f>
        <v>80.1764666666667</v>
      </c>
      <c r="Q28" s="11" t="n">
        <f aca="false">IFERROR(AVERAGEIFS('Segments Monthly'!Q$2:Q$655,'Segments Monthly'!$A$2:$A$655,"&gt;="&amp;DATE(A28,1,1),'Segments Monthly'!$A$2:$A$655,"&lt;="&amp;DATE(A28,12,31)),"")</f>
        <v>85.81445</v>
      </c>
      <c r="R28" s="11" t="n">
        <f aca="false">IFERROR(AVERAGEIFS('Segments Monthly'!R$2:R$655,'Segments Monthly'!$A$2:$A$655,"&gt;="&amp;DATE(A28,1,1),'Segments Monthly'!$A$2:$A$655,"&lt;="&amp;DATE(A28,12,31)),"")</f>
        <v>99.5487333333334</v>
      </c>
      <c r="S28" s="3"/>
      <c r="T28" s="8" t="n">
        <f aca="false">IFERROR(AVERAGEIFS('Segments Monthly'!S$2:S$655,'Segments Monthly'!$A$2:$A$655,"&gt;="&amp;DATE(A28,1,1),'Segments Monthly'!$A$2:$A$655,"&lt;="&amp;DATE(A28,12,31)),"")</f>
        <v>1271.58333333333</v>
      </c>
      <c r="U28" s="11" t="n">
        <f aca="false">IFERROR(L28/L$30*100,"")</f>
        <v>91.3317694201605</v>
      </c>
      <c r="V28" s="11" t="n">
        <f aca="false">IFERROR(O28/O$30*100,"")</f>
        <v>58.432666849877</v>
      </c>
      <c r="W28" s="11" t="n">
        <f aca="false">IFERROR(P28/P$30*100,"")</f>
        <v>101.316639402975</v>
      </c>
      <c r="X28" s="11" t="n">
        <f aca="false">IFERROR(Q28/Q$30*100,"")</f>
        <v>97.2489673758967</v>
      </c>
      <c r="Y28" s="11" t="n">
        <f aca="false">IFERROR(R28/R$30*100,"")</f>
        <v>96.6250212325388</v>
      </c>
      <c r="Z28" s="11" t="str">
        <f aca="false">IFERROR(AVERAGEIFS('Segments Monthly'!T$2:T$655,'Segments Monthly'!$A$2:$A$655,"&gt;="&amp;DATE(A28,1,1),'Segments Monthly'!$A$2:$A$655,"&lt;="&amp;DATE(A28,12,31)),"")</f>
        <v/>
      </c>
      <c r="AA28" s="11" t="n">
        <f aca="false">IFERROR(B28/B$20*100,"")</f>
        <v>99.2394130058021</v>
      </c>
      <c r="AB28" s="11" t="n">
        <f aca="false">IFERROR(C28/C$20*100,"")</f>
        <v>103.230480783589</v>
      </c>
      <c r="AC28" s="11" t="n">
        <f aca="false">IFERROR(D28/D$20*100,"")</f>
        <v>68.8070599747067</v>
      </c>
      <c r="AD28" s="11" t="n">
        <f aca="false">IFERROR(E28/E$20*100,"")</f>
        <v>102.398474541332</v>
      </c>
      <c r="AE28" s="11" t="n">
        <f aca="false">IFERROR(F28/F$20*100,"")</f>
        <v>95.8423169750604</v>
      </c>
      <c r="AF28" s="11" t="n">
        <f aca="false">IFERROR(H28/H$20*100,"")</f>
        <v>107.43702968073</v>
      </c>
      <c r="AG28" s="11" t="n">
        <f aca="false">IFERROR(I28/I$20*100,"")</f>
        <v>96.2351508567824</v>
      </c>
      <c r="AH28" s="11" t="n">
        <f aca="false">IFERROR(J28/J$20*100,"")</f>
        <v>97.3542557136445</v>
      </c>
      <c r="AI28" s="11" t="n">
        <f aca="false">IFERROR(T28/T$20*100,"")</f>
        <v>120.600671803991</v>
      </c>
      <c r="AJ28" s="11" t="n">
        <f aca="false">IFERROR(L28/L$20*100,"")</f>
        <v>144.543129235685</v>
      </c>
      <c r="AK28" s="11" t="n">
        <f aca="false">IFERROR(O28/O$20*100,"")</f>
        <v>440.453305309109</v>
      </c>
      <c r="AL28" s="11" t="n">
        <f aca="false">IFERROR(Q28/Q$20*100,"")</f>
        <v>115.51010560059</v>
      </c>
      <c r="AM28" s="11" t="str">
        <f aca="false">IFERROR(Z28/Z$49*100,"")</f>
        <v/>
      </c>
      <c r="AN28" s="11" t="n">
        <f aca="false">IFERROR(I28/I$49*100,"")</f>
        <v>176.422738113401</v>
      </c>
      <c r="AO28" s="11" t="n">
        <f aca="false">IFERROR(T28/T$49*100,"")</f>
        <v>128.005301746556</v>
      </c>
      <c r="AP28" s="21" t="n">
        <f aca="false">IFERROR(AVERAGEIFS('Segments Monthly'!U$2:U$655,'Segments Monthly'!$A$2:$A$655,"&gt;="&amp;DATE(A28,1,1),'Segments Monthly'!$A$2:$A$655,"&lt;="&amp;DATE(A28,12,31)),"")</f>
        <v>78.9005333333333</v>
      </c>
      <c r="AQ28" s="21" t="n">
        <f aca="false">IFERROR(AP28/AP$20*100,"")</f>
        <v>160.715699448057</v>
      </c>
    </row>
    <row r="29" customFormat="false" ht="15" hidden="false" customHeight="true" outlineLevel="0" collapsed="false">
      <c r="A29" s="15" t="n">
        <v>1999</v>
      </c>
      <c r="B29" s="8" t="n">
        <f aca="false">IFERROR(AVERAGEIFS('Segments Monthly'!B$2:B$655,'Segments Monthly'!$A$2:$A$655,"&gt;="&amp;DATE(A29,1,1),'Segments Monthly'!$A$2:$A$655,"&lt;="&amp;DATE(A29,12,31)),"")</f>
        <v>17322.6666666667</v>
      </c>
      <c r="C29" s="8" t="n">
        <f aca="false">IFERROR(AVERAGEIFS('Segments Monthly'!C$2:C$655,'Segments Monthly'!$A$2:$A$655,"&gt;="&amp;DATE(A29,1,1),'Segments Monthly'!$A$2:$A$655,"&lt;="&amp;DATE(A29,12,31)),"")</f>
        <v>1550.39166666667</v>
      </c>
      <c r="D29" s="8" t="n">
        <f aca="false">IFERROR(AVERAGEIFS('Segments Monthly'!D$2:D$655,'Segments Monthly'!$A$2:$A$655,"&gt;="&amp;DATE(A29,1,1),'Segments Monthly'!$A$2:$A$655,"&lt;="&amp;DATE(A29,12,31)),"")</f>
        <v>540.508333333333</v>
      </c>
      <c r="E29" s="8" t="n">
        <f aca="false">IFERROR(AVERAGEIFS('Segments Monthly'!E$2:E$655,'Segments Monthly'!$A$2:$A$655,"&gt;="&amp;DATE(A29,1,1),'Segments Monthly'!$A$2:$A$655,"&lt;="&amp;DATE(A29,12,31)),"")</f>
        <v>814.666666666667</v>
      </c>
      <c r="F29" s="8" t="n">
        <f aca="false">IFERROR(AVERAGEIFS('Segments Monthly'!F$2:F$655,'Segments Monthly'!$A$2:$A$655,"&gt;="&amp;DATE(A29,1,1),'Segments Monthly'!$A$2:$A$655,"&lt;="&amp;DATE(A29,12,31)),"")</f>
        <v>982.6</v>
      </c>
      <c r="G29" s="8" t="n">
        <f aca="false">IFERROR(AVERAGEIFS('Segments Monthly'!G$2:G$655,'Segments Monthly'!$A$2:$A$655,"&gt;="&amp;DATE(A29,1,1),'Segments Monthly'!$A$2:$A$655,"&lt;="&amp;DATE(A29,12,31)),"")</f>
        <v>1727.95833333333</v>
      </c>
      <c r="H29" s="8" t="n">
        <f aca="false">IFERROR(AVERAGEIFS('Segments Monthly'!H$2:H$655,'Segments Monthly'!$A$2:$A$655,"&gt;="&amp;DATE(A29,1,1),'Segments Monthly'!$A$2:$A$655,"&lt;="&amp;DATE(A29,12,31)),"")</f>
        <v>1468.45</v>
      </c>
      <c r="I29" s="8" t="n">
        <f aca="false">IFERROR(AVERAGEIFS('Segments Monthly'!I$2:I$655,'Segments Monthly'!$A$2:$A$655,"&gt;="&amp;DATE(A29,1,1),'Segments Monthly'!$A$2:$A$655,"&lt;="&amp;DATE(A29,12,31)),"")</f>
        <v>1780.55833333333</v>
      </c>
      <c r="J29" s="8" t="n">
        <f aca="false">IFERROR(AVERAGEIFS('Segments Monthly'!J$2:J$655,'Segments Monthly'!$A$2:$A$655,"&gt;="&amp;DATE(A29,1,1),'Segments Monthly'!$A$2:$A$655,"&lt;="&amp;DATE(A29,12,31)),"")</f>
        <v>2088.35833333333</v>
      </c>
      <c r="K29" s="8" t="n">
        <f aca="false">IFERROR(AVERAGEIFS('Segments Monthly'!K$2:K$655,'Segments Monthly'!$A$2:$A$655,"&gt;="&amp;DATE(A29,1,1),'Segments Monthly'!$A$2:$A$655,"&lt;="&amp;DATE(A29,12,31)),"")</f>
        <v>665.016666666667</v>
      </c>
      <c r="L29" s="11" t="n">
        <f aca="false">IFERROR(AVERAGEIFS('Segments Monthly'!L$2:L$655,'Segments Monthly'!$A$2:$A$655,"&gt;="&amp;DATE(A29,1,1),'Segments Monthly'!$A$2:$A$655,"&lt;="&amp;DATE(A29,12,31)),"")</f>
        <v>89.6706333333333</v>
      </c>
      <c r="M29" s="11" t="n">
        <f aca="false">IFERROR(AVERAGEIFS('Segments Monthly'!M$2:M$655,'Segments Monthly'!$A$2:$A$655,"&gt;="&amp;DATE(A29,1,1),'Segments Monthly'!$A$2:$A$655,"&lt;="&amp;DATE(A29,12,31)),"")</f>
        <v>76.903325</v>
      </c>
      <c r="N29" s="11" t="n">
        <f aca="false">IFERROR(AVERAGEIFS('Segments Monthly'!N$2:N$655,'Segments Monthly'!$A$2:$A$655,"&gt;="&amp;DATE(A29,1,1),'Segments Monthly'!$A$2:$A$655,"&lt;="&amp;DATE(A29,12,31)),"")</f>
        <v>107.352608333333</v>
      </c>
      <c r="O29" s="11" t="n">
        <f aca="false">IFERROR(AVERAGEIFS('Segments Monthly'!O$2:O$655,'Segments Monthly'!$A$2:$A$655,"&gt;="&amp;DATE(A29,1,1),'Segments Monthly'!$A$2:$A$655,"&lt;="&amp;DATE(A29,12,31)),"")</f>
        <v>23.9553666666667</v>
      </c>
      <c r="P29" s="11" t="n">
        <f aca="false">IFERROR(AVERAGEIFS('Segments Monthly'!P$2:P$655,'Segments Monthly'!$A$2:$A$655,"&gt;="&amp;DATE(A29,1,1),'Segments Monthly'!$A$2:$A$655,"&lt;="&amp;DATE(A29,12,31)),"")</f>
        <v>85.32295</v>
      </c>
      <c r="Q29" s="11" t="n">
        <f aca="false">IFERROR(AVERAGEIFS('Segments Monthly'!Q$2:Q$655,'Segments Monthly'!$A$2:$A$655,"&gt;="&amp;DATE(A29,1,1),'Segments Monthly'!$A$2:$A$655,"&lt;="&amp;DATE(A29,12,31)),"")</f>
        <v>86.752475</v>
      </c>
      <c r="R29" s="11" t="n">
        <f aca="false">IFERROR(AVERAGEIFS('Segments Monthly'!R$2:R$655,'Segments Monthly'!$A$2:$A$655,"&gt;="&amp;DATE(A29,1,1),'Segments Monthly'!$A$2:$A$655,"&lt;="&amp;DATE(A29,12,31)),"")</f>
        <v>101.563075</v>
      </c>
      <c r="S29" s="3"/>
      <c r="T29" s="8" t="n">
        <f aca="false">IFERROR(AVERAGEIFS('Segments Monthly'!S$2:S$655,'Segments Monthly'!$A$2:$A$655,"&gt;="&amp;DATE(A29,1,1),'Segments Monthly'!$A$2:$A$655,"&lt;="&amp;DATE(A29,12,31)),"")</f>
        <v>1312.36666666667</v>
      </c>
      <c r="U29" s="11" t="n">
        <f aca="false">IFERROR(L29/L$30*100,"")</f>
        <v>96.1955536913277</v>
      </c>
      <c r="V29" s="11" t="n">
        <f aca="false">IFERROR(O29/O$30*100,"")</f>
        <v>77.0728529200823</v>
      </c>
      <c r="W29" s="11" t="n">
        <f aca="false">IFERROR(P29/P$30*100,"")</f>
        <v>107.8200988064</v>
      </c>
      <c r="X29" s="11" t="n">
        <f aca="false">IFERROR(Q29/Q$30*100,"")</f>
        <v>98.3119813860404</v>
      </c>
      <c r="Y29" s="11" t="n">
        <f aca="false">IFERROR(R29/R$30*100,"")</f>
        <v>98.5802023764266</v>
      </c>
      <c r="Z29" s="11" t="str">
        <f aca="false">IFERROR(AVERAGEIFS('Segments Monthly'!T$2:T$655,'Segments Monthly'!$A$2:$A$655,"&gt;="&amp;DATE(A29,1,1),'Segments Monthly'!$A$2:$A$655,"&lt;="&amp;DATE(A29,12,31)),"")</f>
        <v/>
      </c>
      <c r="AA29" s="11" t="n">
        <f aca="false">IFERROR(B29/B$20*100,"")</f>
        <v>97.8976716147992</v>
      </c>
      <c r="AB29" s="11" t="n">
        <f aca="false">IFERROR(C29/C$20*100,"")</f>
        <v>102.896979685746</v>
      </c>
      <c r="AC29" s="11" t="n">
        <f aca="false">IFERROR(D29/D$20*100,"")</f>
        <v>59.8740872711832</v>
      </c>
      <c r="AD29" s="11" t="n">
        <f aca="false">IFERROR(E29/E$20*100,"")</f>
        <v>100.762729334158</v>
      </c>
      <c r="AE29" s="11" t="n">
        <f aca="false">IFERROR(F29/F$20*100,"")</f>
        <v>94.8608205953339</v>
      </c>
      <c r="AF29" s="11" t="n">
        <f aca="false">IFERROR(H29/H$20*100,"")</f>
        <v>104.165706077426</v>
      </c>
      <c r="AG29" s="11" t="n">
        <f aca="false">IFERROR(I29/I$20*100,"")</f>
        <v>93.5920909696184</v>
      </c>
      <c r="AH29" s="11" t="n">
        <f aca="false">IFERROR(J29/J$20*100,"")</f>
        <v>97.8211058414817</v>
      </c>
      <c r="AI29" s="11" t="n">
        <f aca="false">IFERROR(T29/T$20*100,"")</f>
        <v>124.468682078641</v>
      </c>
      <c r="AJ29" s="11" t="n">
        <f aca="false">IFERROR(L29/L$20*100,"")</f>
        <v>152.240632557313</v>
      </c>
      <c r="AK29" s="11" t="n">
        <f aca="false">IFERROR(O29/O$20*100,"")</f>
        <v>580.959156039692</v>
      </c>
      <c r="AL29" s="11" t="n">
        <f aca="false">IFERROR(Q29/Q$20*100,"")</f>
        <v>116.772729398866</v>
      </c>
      <c r="AM29" s="11" t="str">
        <f aca="false">IFERROR(Z29/Z$49*100,"")</f>
        <v/>
      </c>
      <c r="AN29" s="11" t="n">
        <f aca="false">IFERROR(I29/I$49*100,"")</f>
        <v>171.577358248147</v>
      </c>
      <c r="AO29" s="11" t="n">
        <f aca="false">IFERROR(T29/T$49*100,"")</f>
        <v>132.110799791957</v>
      </c>
      <c r="AP29" s="21" t="n">
        <f aca="false">IFERROR(AVERAGEIFS('Segments Monthly'!U$2:U$655,'Segments Monthly'!$A$2:$A$655,"&gt;="&amp;DATE(A29,1,1),'Segments Monthly'!$A$2:$A$655,"&lt;="&amp;DATE(A29,12,31)),"")</f>
        <v>88.9233416666667</v>
      </c>
      <c r="AQ29" s="21" t="n">
        <f aca="false">IFERROR(AP29/AP$20*100,"")</f>
        <v>181.131564635181</v>
      </c>
    </row>
    <row r="30" customFormat="false" ht="15" hidden="false" customHeight="true" outlineLevel="0" collapsed="false">
      <c r="A30" s="15" t="n">
        <v>2000</v>
      </c>
      <c r="B30" s="8" t="n">
        <f aca="false">IFERROR(AVERAGEIFS('Segments Monthly'!B$2:B$655,'Segments Monthly'!$A$2:$A$655,"&gt;="&amp;DATE(A30,1,1),'Segments Monthly'!$A$2:$A$655,"&lt;="&amp;DATE(A30,12,31)),"")</f>
        <v>17265</v>
      </c>
      <c r="C30" s="8" t="n">
        <f aca="false">IFERROR(AVERAGEIFS('Segments Monthly'!C$2:C$655,'Segments Monthly'!$A$2:$A$655,"&gt;="&amp;DATE(A30,1,1),'Segments Monthly'!$A$2:$A$655,"&lt;="&amp;DATE(A30,12,31)),"")</f>
        <v>1553.4</v>
      </c>
      <c r="D30" s="8" t="n">
        <f aca="false">IFERROR(AVERAGEIFS('Segments Monthly'!D$2:D$655,'Segments Monthly'!$A$2:$A$655,"&gt;="&amp;DATE(A30,1,1),'Segments Monthly'!$A$2:$A$655,"&lt;="&amp;DATE(A30,12,31)),"")</f>
        <v>483.575</v>
      </c>
      <c r="E30" s="8" t="n">
        <f aca="false">IFERROR(AVERAGEIFS('Segments Monthly'!E$2:E$655,'Segments Monthly'!$A$2:$A$655,"&gt;="&amp;DATE(A30,1,1),'Segments Monthly'!$A$2:$A$655,"&lt;="&amp;DATE(A30,12,31)),"")</f>
        <v>806.716666666667</v>
      </c>
      <c r="F30" s="8" t="n">
        <f aca="false">IFERROR(AVERAGEIFS('Segments Monthly'!F$2:F$655,'Segments Monthly'!$A$2:$A$655,"&gt;="&amp;DATE(A30,1,1),'Segments Monthly'!$A$2:$A$655,"&lt;="&amp;DATE(A30,12,31)),"")</f>
        <v>980.3</v>
      </c>
      <c r="G30" s="8" t="n">
        <f aca="false">IFERROR(AVERAGEIFS('Segments Monthly'!G$2:G$655,'Segments Monthly'!$A$2:$A$655,"&gt;="&amp;DATE(A30,1,1),'Segments Monthly'!$A$2:$A$655,"&lt;="&amp;DATE(A30,12,31)),"")</f>
        <v>1752.89166666667</v>
      </c>
      <c r="H30" s="8" t="n">
        <f aca="false">IFERROR(AVERAGEIFS('Segments Monthly'!H$2:H$655,'Segments Monthly'!$A$2:$A$655,"&gt;="&amp;DATE(A30,1,1),'Segments Monthly'!$A$2:$A$655,"&lt;="&amp;DATE(A30,12,31)),"")</f>
        <v>1456.98333333333</v>
      </c>
      <c r="I30" s="8" t="n">
        <f aca="false">IFERROR(AVERAGEIFS('Segments Monthly'!I$2:I$655,'Segments Monthly'!$A$2:$A$655,"&gt;="&amp;DATE(A30,1,1),'Segments Monthly'!$A$2:$A$655,"&lt;="&amp;DATE(A30,12,31)),"")</f>
        <v>1820.04166666667</v>
      </c>
      <c r="J30" s="8" t="n">
        <f aca="false">IFERROR(AVERAGEIFS('Segments Monthly'!J$2:J$655,'Segments Monthly'!$A$2:$A$655,"&gt;="&amp;DATE(A30,1,1),'Segments Monthly'!$A$2:$A$655,"&lt;="&amp;DATE(A30,12,31)),"")</f>
        <v>2056.85</v>
      </c>
      <c r="K30" s="8" t="n">
        <f aca="false">IFERROR(AVERAGEIFS('Segments Monthly'!K$2:K$655,'Segments Monthly'!$A$2:$A$655,"&gt;="&amp;DATE(A30,1,1),'Segments Monthly'!$A$2:$A$655,"&lt;="&amp;DATE(A30,12,31)),"")</f>
        <v>680.341666666667</v>
      </c>
      <c r="L30" s="11" t="n">
        <f aca="false">IFERROR(AVERAGEIFS('Segments Monthly'!L$2:L$655,'Segments Monthly'!$A$2:$A$655,"&gt;="&amp;DATE(A30,1,1),'Segments Monthly'!$A$2:$A$655,"&lt;="&amp;DATE(A30,12,31)),"")</f>
        <v>93.217025</v>
      </c>
      <c r="M30" s="11" t="n">
        <f aca="false">IFERROR(AVERAGEIFS('Segments Monthly'!M$2:M$655,'Segments Monthly'!$A$2:$A$655,"&gt;="&amp;DATE(A30,1,1),'Segments Monthly'!$A$2:$A$655,"&lt;="&amp;DATE(A30,12,31)),"")</f>
        <v>81.8875416666667</v>
      </c>
      <c r="N30" s="11" t="n">
        <f aca="false">IFERROR(AVERAGEIFS('Segments Monthly'!N$2:N$655,'Segments Monthly'!$A$2:$A$655,"&gt;="&amp;DATE(A30,1,1),'Segments Monthly'!$A$2:$A$655,"&lt;="&amp;DATE(A30,12,31)),"")</f>
        <v>107.866625</v>
      </c>
      <c r="O30" s="11" t="n">
        <f aca="false">IFERROR(AVERAGEIFS('Segments Monthly'!O$2:O$655,'Segments Monthly'!$A$2:$A$655,"&gt;="&amp;DATE(A30,1,1),'Segments Monthly'!$A$2:$A$655,"&lt;="&amp;DATE(A30,12,31)),"")</f>
        <v>31.0814583333333</v>
      </c>
      <c r="P30" s="11" t="n">
        <f aca="false">IFERROR(AVERAGEIFS('Segments Monthly'!P$2:P$655,'Segments Monthly'!$A$2:$A$655,"&gt;="&amp;DATE(A30,1,1),'Segments Monthly'!$A$2:$A$655,"&lt;="&amp;DATE(A30,12,31)),"")</f>
        <v>79.13455</v>
      </c>
      <c r="Q30" s="11" t="n">
        <f aca="false">IFERROR(AVERAGEIFS('Segments Monthly'!Q$2:Q$655,'Segments Monthly'!$A$2:$A$655,"&gt;="&amp;DATE(A30,1,1),'Segments Monthly'!$A$2:$A$655,"&lt;="&amp;DATE(A30,12,31)),"")</f>
        <v>88.2420166666667</v>
      </c>
      <c r="R30" s="11" t="n">
        <f aca="false">IFERROR(AVERAGEIFS('Segments Monthly'!R$2:R$655,'Segments Monthly'!$A$2:$A$655,"&gt;="&amp;DATE(A30,1,1),'Segments Monthly'!$A$2:$A$655,"&lt;="&amp;DATE(A30,12,31)),"")</f>
        <v>103.025833333333</v>
      </c>
      <c r="S30" s="3"/>
      <c r="T30" s="8" t="n">
        <f aca="false">IFERROR(AVERAGEIFS('Segments Monthly'!S$2:S$655,'Segments Monthly'!$A$2:$A$655,"&gt;="&amp;DATE(A30,1,1),'Segments Monthly'!$A$2:$A$655,"&lt;="&amp;DATE(A30,12,31)),"")</f>
        <v>1313.36666666667</v>
      </c>
      <c r="U30" s="11" t="n">
        <f aca="false">IFERROR(L30/L$30*100,"")</f>
        <v>100</v>
      </c>
      <c r="V30" s="11" t="n">
        <f aca="false">IFERROR(O30/O$30*100,"")</f>
        <v>100</v>
      </c>
      <c r="W30" s="11" t="n">
        <f aca="false">IFERROR(P30/P$30*100,"")</f>
        <v>100</v>
      </c>
      <c r="X30" s="11" t="n">
        <f aca="false">IFERROR(Q30/Q$30*100,"")</f>
        <v>100</v>
      </c>
      <c r="Y30" s="11" t="n">
        <f aca="false">IFERROR(R30/R$30*100,"")</f>
        <v>100</v>
      </c>
      <c r="Z30" s="11" t="str">
        <f aca="false">IFERROR(AVERAGEIFS('Segments Monthly'!T$2:T$655,'Segments Monthly'!$A$2:$A$655,"&gt;="&amp;DATE(A30,1,1),'Segments Monthly'!$A$2:$A$655,"&lt;="&amp;DATE(A30,12,31)),"")</f>
        <v/>
      </c>
      <c r="AA30" s="11" t="n">
        <f aca="false">IFERROR(B30/B$20*100,"")</f>
        <v>97.5717730389571</v>
      </c>
      <c r="AB30" s="11" t="n">
        <f aca="false">IFERROR(C30/C$20*100,"")</f>
        <v>103.096637888601</v>
      </c>
      <c r="AC30" s="11" t="n">
        <f aca="false">IFERROR(D30/D$20*100,"")</f>
        <v>53.5673734641693</v>
      </c>
      <c r="AD30" s="11" t="n">
        <f aca="false">IFERROR(E30/E$20*100,"")</f>
        <v>99.7794269222841</v>
      </c>
      <c r="AE30" s="11" t="n">
        <f aca="false">IFERROR(F30/F$20*100,"")</f>
        <v>94.6387771520515</v>
      </c>
      <c r="AF30" s="11" t="n">
        <f aca="false">IFERROR(H30/H$20*100,"")</f>
        <v>103.352308665402</v>
      </c>
      <c r="AG30" s="11" t="n">
        <f aca="false">IFERROR(I30/I$20*100,"")</f>
        <v>95.667466797491</v>
      </c>
      <c r="AH30" s="11" t="n">
        <f aca="false">IFERROR(J30/J$20*100,"")</f>
        <v>96.3452192751332</v>
      </c>
      <c r="AI30" s="11" t="n">
        <f aca="false">IFERROR(T30/T$20*100,"")</f>
        <v>124.56352499506</v>
      </c>
      <c r="AJ30" s="11" t="n">
        <f aca="false">IFERROR(L30/L$20*100,"")</f>
        <v>158.261610558241</v>
      </c>
      <c r="AK30" s="11" t="n">
        <f aca="false">IFERROR(O30/O$20*100,"")</f>
        <v>753.779228390696</v>
      </c>
      <c r="AL30" s="11" t="n">
        <f aca="false">IFERROR(Q30/Q$20*100,"")</f>
        <v>118.777719411774</v>
      </c>
      <c r="AM30" s="11" t="str">
        <f aca="false">IFERROR(Z30/Z$49*100,"")</f>
        <v/>
      </c>
      <c r="AN30" s="11" t="n">
        <f aca="false">IFERROR(I30/I$49*100,"")</f>
        <v>175.382033389277</v>
      </c>
      <c r="AO30" s="11" t="n">
        <f aca="false">IFERROR(T30/T$49*100,"")</f>
        <v>132.211465865812</v>
      </c>
      <c r="AP30" s="21" t="n">
        <f aca="false">IFERROR(AVERAGEIFS('Segments Monthly'!U$2:U$655,'Segments Monthly'!$A$2:$A$655,"&gt;="&amp;DATE(A30,1,1),'Segments Monthly'!$A$2:$A$655,"&lt;="&amp;DATE(A30,12,31)),"")</f>
        <v>84.7949166666667</v>
      </c>
      <c r="AQ30" s="21" t="n">
        <f aca="false">IFERROR(AP30/AP$20*100,"")</f>
        <v>172.722208152244</v>
      </c>
    </row>
    <row r="31" customFormat="false" ht="15" hidden="false" customHeight="true" outlineLevel="0" collapsed="false">
      <c r="A31" s="15" t="n">
        <v>2001</v>
      </c>
      <c r="B31" s="8" t="n">
        <f aca="false">IFERROR(AVERAGEIFS('Segments Monthly'!B$2:B$655,'Segments Monthly'!$A$2:$A$655,"&gt;="&amp;DATE(A31,1,1),'Segments Monthly'!$A$2:$A$655,"&lt;="&amp;DATE(A31,12,31)),"")</f>
        <v>16440.6666666667</v>
      </c>
      <c r="C31" s="8" t="n">
        <f aca="false">IFERROR(AVERAGEIFS('Segments Monthly'!C$2:C$655,'Segments Monthly'!$A$2:$A$655,"&gt;="&amp;DATE(A31,1,1),'Segments Monthly'!$A$2:$A$655,"&lt;="&amp;DATE(A31,12,31)),"")</f>
        <v>1550.39166666667</v>
      </c>
      <c r="D31" s="8" t="n">
        <f aca="false">IFERROR(AVERAGEIFS('Segments Monthly'!D$2:D$655,'Segments Monthly'!$A$2:$A$655,"&gt;="&amp;DATE(A31,1,1),'Segments Monthly'!$A$2:$A$655,"&lt;="&amp;DATE(A31,12,31)),"")</f>
        <v>415.233333333333</v>
      </c>
      <c r="E31" s="8" t="n">
        <f aca="false">IFERROR(AVERAGEIFS('Segments Monthly'!E$2:E$655,'Segments Monthly'!$A$2:$A$655,"&gt;="&amp;DATE(A31,1,1),'Segments Monthly'!$A$2:$A$655,"&lt;="&amp;DATE(A31,12,31)),"")</f>
        <v>768.341666666667</v>
      </c>
      <c r="F31" s="8" t="n">
        <f aca="false">IFERROR(AVERAGEIFS('Segments Monthly'!F$2:F$655,'Segments Monthly'!$A$2:$A$655,"&gt;="&amp;DATE(A31,1,1),'Segments Monthly'!$A$2:$A$655,"&lt;="&amp;DATE(A31,12,31)),"")</f>
        <v>958.891666666667</v>
      </c>
      <c r="G31" s="8" t="n">
        <f aca="false">IFERROR(AVERAGEIFS('Segments Monthly'!G$2:G$655,'Segments Monthly'!$A$2:$A$655,"&gt;="&amp;DATE(A31,1,1),'Segments Monthly'!$A$2:$A$655,"&lt;="&amp;DATE(A31,12,31)),"")</f>
        <v>1676.58333333333</v>
      </c>
      <c r="H31" s="8" t="n">
        <f aca="false">IFERROR(AVERAGEIFS('Segments Monthly'!H$2:H$655,'Segments Monthly'!$A$2:$A$655,"&gt;="&amp;DATE(A31,1,1),'Segments Monthly'!$A$2:$A$655,"&lt;="&amp;DATE(A31,12,31)),"")</f>
        <v>1370.31666666667</v>
      </c>
      <c r="I31" s="8" t="n">
        <f aca="false">IFERROR(AVERAGEIFS('Segments Monthly'!I$2:I$655,'Segments Monthly'!$A$2:$A$655,"&gt;="&amp;DATE(A31,1,1),'Segments Monthly'!$A$2:$A$655,"&lt;="&amp;DATE(A31,12,31)),"")</f>
        <v>1748.76666666667</v>
      </c>
      <c r="J31" s="8" t="n">
        <f aca="false">IFERROR(AVERAGEIFS('Segments Monthly'!J$2:J$655,'Segments Monthly'!$A$2:$A$655,"&gt;="&amp;DATE(A31,1,1),'Segments Monthly'!$A$2:$A$655,"&lt;="&amp;DATE(A31,12,31)),"")</f>
        <v>1938.94166666667</v>
      </c>
      <c r="K31" s="8" t="n">
        <f aca="false">IFERROR(AVERAGEIFS('Segments Monthly'!K$2:K$655,'Segments Monthly'!$A$2:$A$655,"&gt;="&amp;DATE(A31,1,1),'Segments Monthly'!$A$2:$A$655,"&lt;="&amp;DATE(A31,12,31)),"")</f>
        <v>643.216666666667</v>
      </c>
      <c r="L31" s="11" t="n">
        <f aca="false">IFERROR(AVERAGEIFS('Segments Monthly'!L$2:L$655,'Segments Monthly'!$A$2:$A$655,"&gt;="&amp;DATE(A31,1,1),'Segments Monthly'!$A$2:$A$655,"&lt;="&amp;DATE(A31,12,31)),"")</f>
        <v>90.0850166666667</v>
      </c>
      <c r="M31" s="11" t="n">
        <f aca="false">IFERROR(AVERAGEIFS('Segments Monthly'!M$2:M$655,'Segments Monthly'!$A$2:$A$655,"&gt;="&amp;DATE(A31,1,1),'Segments Monthly'!$A$2:$A$655,"&lt;="&amp;DATE(A31,12,31)),"")</f>
        <v>78.8000833333333</v>
      </c>
      <c r="N31" s="11" t="n">
        <f aca="false">IFERROR(AVERAGEIFS('Segments Monthly'!N$2:N$655,'Segments Monthly'!$A$2:$A$655,"&gt;="&amp;DATE(A31,1,1),'Segments Monthly'!$A$2:$A$655,"&lt;="&amp;DATE(A31,12,31)),"")</f>
        <v>104.790825</v>
      </c>
      <c r="O31" s="11" t="n">
        <f aca="false">IFERROR(AVERAGEIFS('Segments Monthly'!O$2:O$655,'Segments Monthly'!$A$2:$A$655,"&gt;="&amp;DATE(A31,1,1),'Segments Monthly'!$A$2:$A$655,"&lt;="&amp;DATE(A31,12,31)),"")</f>
        <v>32.4242583333333</v>
      </c>
      <c r="P31" s="11" t="n">
        <f aca="false">IFERROR(AVERAGEIFS('Segments Monthly'!P$2:P$655,'Segments Monthly'!$A$2:$A$655,"&gt;="&amp;DATE(A31,1,1),'Segments Monthly'!$A$2:$A$655,"&lt;="&amp;DATE(A31,12,31)),"")</f>
        <v>76.2231833333333</v>
      </c>
      <c r="Q31" s="11" t="n">
        <f aca="false">IFERROR(AVERAGEIFS('Segments Monthly'!Q$2:Q$655,'Segments Monthly'!$A$2:$A$655,"&gt;="&amp;DATE(A31,1,1),'Segments Monthly'!$A$2:$A$655,"&lt;="&amp;DATE(A31,12,31)),"")</f>
        <v>88.308025</v>
      </c>
      <c r="R31" s="11" t="n">
        <f aca="false">IFERROR(AVERAGEIFS('Segments Monthly'!R$2:R$655,'Segments Monthly'!$A$2:$A$655,"&gt;="&amp;DATE(A31,1,1),'Segments Monthly'!$A$2:$A$655,"&lt;="&amp;DATE(A31,12,31)),"")</f>
        <v>101.256308333333</v>
      </c>
      <c r="S31" s="3"/>
      <c r="T31" s="8" t="n">
        <f aca="false">IFERROR(AVERAGEIFS('Segments Monthly'!S$2:S$655,'Segments Monthly'!$A$2:$A$655,"&gt;="&amp;DATE(A31,1,1),'Segments Monthly'!$A$2:$A$655,"&lt;="&amp;DATE(A31,12,31)),"")</f>
        <v>1212.88333333333</v>
      </c>
      <c r="U31" s="11" t="n">
        <f aca="false">IFERROR(L31/L$30*100,"")</f>
        <v>96.6400897976165</v>
      </c>
      <c r="V31" s="11" t="n">
        <f aca="false">IFERROR(O31/O$30*100,"")</f>
        <v>104.320260605533</v>
      </c>
      <c r="W31" s="11" t="n">
        <f aca="false">IFERROR(P31/P$30*100,"")</f>
        <v>96.3209916949465</v>
      </c>
      <c r="X31" s="11" t="n">
        <f aca="false">IFERROR(Q31/Q$30*100,"")</f>
        <v>100.07480374523</v>
      </c>
      <c r="Y31" s="11" t="n">
        <f aca="false">IFERROR(R31/R$30*100,"")</f>
        <v>98.2824453413788</v>
      </c>
      <c r="Z31" s="11" t="str">
        <f aca="false">IFERROR(AVERAGEIFS('Segments Monthly'!T$2:T$655,'Segments Monthly'!$A$2:$A$655,"&gt;="&amp;DATE(A31,1,1),'Segments Monthly'!$A$2:$A$655,"&lt;="&amp;DATE(A31,12,31)),"")</f>
        <v/>
      </c>
      <c r="AA31" s="11" t="n">
        <f aca="false">IFERROR(B31/B$20*100,"")</f>
        <v>92.9131188305327</v>
      </c>
      <c r="AB31" s="11" t="n">
        <f aca="false">IFERROR(C31/C$20*100,"")</f>
        <v>102.896979685746</v>
      </c>
      <c r="AC31" s="11" t="n">
        <f aca="false">IFERROR(D31/D$20*100,"")</f>
        <v>45.9969167997489</v>
      </c>
      <c r="AD31" s="11" t="n">
        <f aca="false">IFERROR(E31/E$20*100,"")</f>
        <v>95.0329828901258</v>
      </c>
      <c r="AE31" s="11" t="n">
        <f aca="false">IFERROR(F31/F$20*100,"")</f>
        <v>92.5720032180209</v>
      </c>
      <c r="AF31" s="11" t="n">
        <f aca="false">IFERROR(H31/H$20*100,"")</f>
        <v>97.2045375280049</v>
      </c>
      <c r="AG31" s="11" t="n">
        <f aca="false">IFERROR(I31/I$20*100,"")</f>
        <v>91.9210148228616</v>
      </c>
      <c r="AH31" s="11" t="n">
        <f aca="false">IFERROR(J31/J$20*100,"")</f>
        <v>90.8222573530847</v>
      </c>
      <c r="AI31" s="11" t="n">
        <f aca="false">IFERROR(T31/T$20*100,"")</f>
        <v>115.033392610156</v>
      </c>
      <c r="AJ31" s="11" t="n">
        <f aca="false">IFERROR(L31/L$20*100,"")</f>
        <v>152.944162558639</v>
      </c>
      <c r="AK31" s="11" t="n">
        <f aca="false">IFERROR(O31/O$20*100,"")</f>
        <v>786.344455447546</v>
      </c>
      <c r="AL31" s="11" t="n">
        <f aca="false">IFERROR(Q31/Q$20*100,"")</f>
        <v>118.866569594393</v>
      </c>
      <c r="AM31" s="11" t="str">
        <f aca="false">IFERROR(Z31/Z$49*100,"")</f>
        <v/>
      </c>
      <c r="AN31" s="11" t="n">
        <f aca="false">IFERROR(I31/I$49*100,"")</f>
        <v>168.513864017795</v>
      </c>
      <c r="AO31" s="11" t="n">
        <f aca="false">IFERROR(T31/T$49*100,"")</f>
        <v>122.096203211248</v>
      </c>
      <c r="AP31" s="21" t="n">
        <f aca="false">IFERROR(AVERAGEIFS('Segments Monthly'!U$2:U$655,'Segments Monthly'!$A$2:$A$655,"&gt;="&amp;DATE(A31,1,1),'Segments Monthly'!$A$2:$A$655,"&lt;="&amp;DATE(A31,12,31)),"")</f>
        <v>77.4946333333333</v>
      </c>
      <c r="AQ31" s="21" t="n">
        <f aca="false">IFERROR(AP31/AP$20*100,"")</f>
        <v>157.851964663155</v>
      </c>
    </row>
    <row r="32" customFormat="false" ht="15" hidden="false" customHeight="true" outlineLevel="0" collapsed="false">
      <c r="A32" s="15" t="n">
        <v>2002</v>
      </c>
      <c r="B32" s="8" t="n">
        <f aca="false">IFERROR(AVERAGEIFS('Segments Monthly'!B$2:B$655,'Segments Monthly'!$A$2:$A$655,"&gt;="&amp;DATE(A32,1,1),'Segments Monthly'!$A$2:$A$655,"&lt;="&amp;DATE(A32,12,31)),"")</f>
        <v>15257</v>
      </c>
      <c r="C32" s="8" t="n">
        <f aca="false">IFERROR(AVERAGEIFS('Segments Monthly'!C$2:C$655,'Segments Monthly'!$A$2:$A$655,"&gt;="&amp;DATE(A32,1,1),'Segments Monthly'!$A$2:$A$655,"&lt;="&amp;DATE(A32,12,31)),"")</f>
        <v>1524.93333333333</v>
      </c>
      <c r="D32" s="8" t="n">
        <f aca="false">IFERROR(AVERAGEIFS('Segments Monthly'!D$2:D$655,'Segments Monthly'!$A$2:$A$655,"&gt;="&amp;DATE(A32,1,1),'Segments Monthly'!$A$2:$A$655,"&lt;="&amp;DATE(A32,12,31)),"")</f>
        <v>349.933333333333</v>
      </c>
      <c r="E32" s="8" t="n">
        <f aca="false">IFERROR(AVERAGEIFS('Segments Monthly'!E$2:E$655,'Segments Monthly'!$A$2:$A$655,"&gt;="&amp;DATE(A32,1,1),'Segments Monthly'!$A$2:$A$655,"&lt;="&amp;DATE(A32,12,31)),"")</f>
        <v>706.616666666667</v>
      </c>
      <c r="F32" s="8" t="n">
        <f aca="false">IFERROR(AVERAGEIFS('Segments Monthly'!F$2:F$655,'Segments Monthly'!$A$2:$A$655,"&gt;="&amp;DATE(A32,1,1),'Segments Monthly'!$A$2:$A$655,"&lt;="&amp;DATE(A32,12,31)),"")</f>
        <v>927.4</v>
      </c>
      <c r="G32" s="8" t="n">
        <f aca="false">IFERROR(AVERAGEIFS('Segments Monthly'!G$2:G$655,'Segments Monthly'!$A$2:$A$655,"&gt;="&amp;DATE(A32,1,1),'Segments Monthly'!$A$2:$A$655,"&lt;="&amp;DATE(A32,12,31)),"")</f>
        <v>1548.56666666667</v>
      </c>
      <c r="H32" s="8" t="n">
        <f aca="false">IFERROR(AVERAGEIFS('Segments Monthly'!H$2:H$655,'Segments Monthly'!$A$2:$A$655,"&gt;="&amp;DATE(A32,1,1),'Segments Monthly'!$A$2:$A$655,"&lt;="&amp;DATE(A32,12,31)),"")</f>
        <v>1231.56666666667</v>
      </c>
      <c r="I32" s="8" t="n">
        <f aca="false">IFERROR(AVERAGEIFS('Segments Monthly'!I$2:I$655,'Segments Monthly'!$A$2:$A$655,"&gt;="&amp;DATE(A32,1,1),'Segments Monthly'!$A$2:$A$655,"&lt;="&amp;DATE(A32,12,31)),"")</f>
        <v>1507.36666666667</v>
      </c>
      <c r="J32" s="8" t="n">
        <f aca="false">IFERROR(AVERAGEIFS('Segments Monthly'!J$2:J$655,'Segments Monthly'!$A$2:$A$655,"&gt;="&amp;DATE(A32,1,1),'Segments Monthly'!$A$2:$A$655,"&lt;="&amp;DATE(A32,12,31)),"")</f>
        <v>1830.125</v>
      </c>
      <c r="K32" s="8" t="n">
        <f aca="false">IFERROR(AVERAGEIFS('Segments Monthly'!K$2:K$655,'Segments Monthly'!$A$2:$A$655,"&gt;="&amp;DATE(A32,1,1),'Segments Monthly'!$A$2:$A$655,"&lt;="&amp;DATE(A32,12,31)),"")</f>
        <v>604.9</v>
      </c>
      <c r="L32" s="11" t="n">
        <f aca="false">IFERROR(AVERAGEIFS('Segments Monthly'!L$2:L$655,'Segments Monthly'!$A$2:$A$655,"&gt;="&amp;DATE(A32,1,1),'Segments Monthly'!$A$2:$A$655,"&lt;="&amp;DATE(A32,12,31)),"")</f>
        <v>90.6827833333334</v>
      </c>
      <c r="M32" s="11" t="n">
        <f aca="false">IFERROR(AVERAGEIFS('Segments Monthly'!M$2:M$655,'Segments Monthly'!$A$2:$A$655,"&gt;="&amp;DATE(A32,1,1),'Segments Monthly'!$A$2:$A$655,"&lt;="&amp;DATE(A32,12,31)),"")</f>
        <v>79.0009083333333</v>
      </c>
      <c r="N32" s="11" t="n">
        <f aca="false">IFERROR(AVERAGEIFS('Segments Monthly'!N$2:N$655,'Segments Monthly'!$A$2:$A$655,"&gt;="&amp;DATE(A32,1,1),'Segments Monthly'!$A$2:$A$655,"&lt;="&amp;DATE(A32,12,31)),"")</f>
        <v>106.026233333333</v>
      </c>
      <c r="O32" s="11" t="n">
        <f aca="false">IFERROR(AVERAGEIFS('Segments Monthly'!O$2:O$655,'Segments Monthly'!$A$2:$A$655,"&gt;="&amp;DATE(A32,1,1),'Segments Monthly'!$A$2:$A$655,"&lt;="&amp;DATE(A32,12,31)),"")</f>
        <v>32.0222583333333</v>
      </c>
      <c r="P32" s="11" t="n">
        <f aca="false">IFERROR(AVERAGEIFS('Segments Monthly'!P$2:P$655,'Segments Monthly'!$A$2:$A$655,"&gt;="&amp;DATE(A32,1,1),'Segments Monthly'!$A$2:$A$655,"&lt;="&amp;DATE(A32,12,31)),"")</f>
        <v>79.5268666666667</v>
      </c>
      <c r="Q32" s="11" t="n">
        <f aca="false">IFERROR(AVERAGEIFS('Segments Monthly'!Q$2:Q$655,'Segments Monthly'!$A$2:$A$655,"&gt;="&amp;DATE(A32,1,1),'Segments Monthly'!$A$2:$A$655,"&lt;="&amp;DATE(A32,12,31)),"")</f>
        <v>90.4399166666667</v>
      </c>
      <c r="R32" s="11" t="n">
        <f aca="false">IFERROR(AVERAGEIFS('Segments Monthly'!R$2:R$655,'Segments Monthly'!$A$2:$A$655,"&gt;="&amp;DATE(A32,1,1),'Segments Monthly'!$A$2:$A$655,"&lt;="&amp;DATE(A32,12,31)),"")</f>
        <v>107.0604</v>
      </c>
      <c r="S32" s="3"/>
      <c r="T32" s="8" t="n">
        <f aca="false">IFERROR(AVERAGEIFS('Segments Monthly'!S$2:S$655,'Segments Monthly'!$A$2:$A$655,"&gt;="&amp;DATE(A32,1,1),'Segments Monthly'!$A$2:$A$655,"&lt;="&amp;DATE(A32,12,31)),"")</f>
        <v>1151.25</v>
      </c>
      <c r="U32" s="11" t="n">
        <f aca="false">IFERROR(L32/L$30*100,"")</f>
        <v>97.2813532005911</v>
      </c>
      <c r="V32" s="11" t="n">
        <f aca="false">IFERROR(O32/O$30*100,"")</f>
        <v>103.026884999765</v>
      </c>
      <c r="W32" s="11" t="n">
        <f aca="false">IFERROR(P32/P$30*100,"")</f>
        <v>100.495759016342</v>
      </c>
      <c r="X32" s="11" t="n">
        <f aca="false">IFERROR(Q32/Q$30*100,"")</f>
        <v>102.490763564825</v>
      </c>
      <c r="Y32" s="11" t="n">
        <f aca="false">IFERROR(R32/R$30*100,"")</f>
        <v>103.91607282963</v>
      </c>
      <c r="Z32" s="11" t="str">
        <f aca="false">IFERROR(AVERAGEIFS('Segments Monthly'!T$2:T$655,'Segments Monthly'!$A$2:$A$655,"&gt;="&amp;DATE(A32,1,1),'Segments Monthly'!$A$2:$A$655,"&lt;="&amp;DATE(A32,12,31)),"")</f>
        <v/>
      </c>
      <c r="AA32" s="11" t="n">
        <f aca="false">IFERROR(B32/B$20*100,"")</f>
        <v>86.223720895185</v>
      </c>
      <c r="AB32" s="11" t="n">
        <f aca="false">IFERROR(C32/C$20*100,"")</f>
        <v>101.207351403968</v>
      </c>
      <c r="AC32" s="11" t="n">
        <f aca="false">IFERROR(D32/D$20*100,"")</f>
        <v>38.7633966897137</v>
      </c>
      <c r="AD32" s="11" t="n">
        <f aca="false">IFERROR(E32/E$20*100,"")</f>
        <v>87.3984745413317</v>
      </c>
      <c r="AE32" s="11" t="n">
        <f aca="false">IFERROR(F32/F$20*100,"")</f>
        <v>89.5317779565567</v>
      </c>
      <c r="AF32" s="11" t="n">
        <f aca="false">IFERROR(H32/H$20*100,"")</f>
        <v>87.3621923897687</v>
      </c>
      <c r="AG32" s="11" t="n">
        <f aca="false">IFERROR(I32/I$20*100,"")</f>
        <v>79.2322248309213</v>
      </c>
      <c r="AH32" s="11" t="n">
        <f aca="false">IFERROR(J32/J$20*100,"")</f>
        <v>85.725159552667</v>
      </c>
      <c r="AI32" s="11" t="n">
        <f aca="false">IFERROR(T32/T$20*100,"")</f>
        <v>109.187907528156</v>
      </c>
      <c r="AJ32" s="11" t="n">
        <f aca="false">IFERROR(L32/L$20*100,"")</f>
        <v>153.959036348107</v>
      </c>
      <c r="AK32" s="11" t="n">
        <f aca="false">IFERROR(O32/O$20*100,"")</f>
        <v>776.595258786201</v>
      </c>
      <c r="AL32" s="11" t="n">
        <f aca="false">IFERROR(Q32/Q$20*100,"")</f>
        <v>121.736191570012</v>
      </c>
      <c r="AM32" s="11" t="str">
        <f aca="false">IFERROR(Z32/Z$49*100,"")</f>
        <v/>
      </c>
      <c r="AN32" s="11" t="n">
        <f aca="false">IFERROR(I32/I$49*100,"")</f>
        <v>145.252186202632</v>
      </c>
      <c r="AO32" s="11" t="n">
        <f aca="false">IFERROR(T32/T$49*100,"")</f>
        <v>115.891817525963</v>
      </c>
      <c r="AP32" s="21" t="n">
        <f aca="false">IFERROR(AVERAGEIFS('Segments Monthly'!U$2:U$655,'Segments Monthly'!$A$2:$A$655,"&gt;="&amp;DATE(A32,1,1),'Segments Monthly'!$A$2:$A$655,"&lt;="&amp;DATE(A32,12,31)),"")</f>
        <v>85.1625916666667</v>
      </c>
      <c r="AQ32" s="21" t="n">
        <f aca="false">IFERROR(AP32/AP$20*100,"")</f>
        <v>173.471140286136</v>
      </c>
    </row>
    <row r="33" customFormat="false" ht="15" hidden="false" customHeight="true" outlineLevel="0" collapsed="false">
      <c r="A33" s="15" t="n">
        <v>2003</v>
      </c>
      <c r="B33" s="8" t="n">
        <f aca="false">IFERROR(AVERAGEIFS('Segments Monthly'!B$2:B$655,'Segments Monthly'!$A$2:$A$655,"&gt;="&amp;DATE(A33,1,1),'Segments Monthly'!$A$2:$A$655,"&lt;="&amp;DATE(A33,12,31)),"")</f>
        <v>14508.4166666667</v>
      </c>
      <c r="C33" s="8" t="n">
        <f aca="false">IFERROR(AVERAGEIFS('Segments Monthly'!C$2:C$655,'Segments Monthly'!$A$2:$A$655,"&gt;="&amp;DATE(A33,1,1),'Segments Monthly'!$A$2:$A$655,"&lt;="&amp;DATE(A33,12,31)),"")</f>
        <v>1517.40833333333</v>
      </c>
      <c r="D33" s="8" t="n">
        <f aca="false">IFERROR(AVERAGEIFS('Segments Monthly'!D$2:D$655,'Segments Monthly'!$A$2:$A$655,"&gt;="&amp;DATE(A33,1,1),'Segments Monthly'!$A$2:$A$655,"&lt;="&amp;DATE(A33,12,31)),"")</f>
        <v>303.783333333333</v>
      </c>
      <c r="E33" s="8" t="n">
        <f aca="false">IFERROR(AVERAGEIFS('Segments Monthly'!E$2:E$655,'Segments Monthly'!$A$2:$A$655,"&gt;="&amp;DATE(A33,1,1),'Segments Monthly'!$A$2:$A$655,"&lt;="&amp;DATE(A33,12,31)),"")</f>
        <v>680.316666666667</v>
      </c>
      <c r="F33" s="8" t="n">
        <f aca="false">IFERROR(AVERAGEIFS('Segments Monthly'!F$2:F$655,'Segments Monthly'!$A$2:$A$655,"&gt;="&amp;DATE(A33,1,1),'Segments Monthly'!$A$2:$A$655,"&lt;="&amp;DATE(A33,12,31)),"")</f>
        <v>905.95</v>
      </c>
      <c r="G33" s="8" t="n">
        <f aca="false">IFERROR(AVERAGEIFS('Segments Monthly'!G$2:G$655,'Segments Monthly'!$A$2:$A$655,"&gt;="&amp;DATE(A33,1,1),'Segments Monthly'!$A$2:$A$655,"&lt;="&amp;DATE(A33,12,31)),"")</f>
        <v>1478.69166666667</v>
      </c>
      <c r="H33" s="8" t="n">
        <f aca="false">IFERROR(AVERAGEIFS('Segments Monthly'!H$2:H$655,'Segments Monthly'!$A$2:$A$655,"&gt;="&amp;DATE(A33,1,1),'Segments Monthly'!$A$2:$A$655,"&lt;="&amp;DATE(A33,12,31)),"")</f>
        <v>1151.8</v>
      </c>
      <c r="I33" s="8" t="n">
        <f aca="false">IFERROR(AVERAGEIFS('Segments Monthly'!I$2:I$655,'Segments Monthly'!$A$2:$A$655,"&gt;="&amp;DATE(A33,1,1),'Segments Monthly'!$A$2:$A$655,"&lt;="&amp;DATE(A33,12,31)),"")</f>
        <v>1355.19166666667</v>
      </c>
      <c r="J33" s="8" t="n">
        <f aca="false">IFERROR(AVERAGEIFS('Segments Monthly'!J$2:J$655,'Segments Monthly'!$A$2:$A$655,"&gt;="&amp;DATE(A33,1,1),'Segments Monthly'!$A$2:$A$655,"&lt;="&amp;DATE(A33,12,31)),"")</f>
        <v>1775.18333333333</v>
      </c>
      <c r="K33" s="8" t="n">
        <f aca="false">IFERROR(AVERAGEIFS('Segments Monthly'!K$2:K$655,'Segments Monthly'!$A$2:$A$655,"&gt;="&amp;DATE(A33,1,1),'Segments Monthly'!$A$2:$A$655,"&lt;="&amp;DATE(A33,12,31)),"")</f>
        <v>573.533333333333</v>
      </c>
      <c r="L33" s="11" t="n">
        <f aca="false">IFERROR(AVERAGEIFS('Segments Monthly'!L$2:L$655,'Segments Monthly'!$A$2:$A$655,"&gt;="&amp;DATE(A33,1,1),'Segments Monthly'!$A$2:$A$655,"&lt;="&amp;DATE(A33,12,31)),"")</f>
        <v>92.2196416666667</v>
      </c>
      <c r="M33" s="11" t="n">
        <f aca="false">IFERROR(AVERAGEIFS('Segments Monthly'!M$2:M$655,'Segments Monthly'!$A$2:$A$655,"&gt;="&amp;DATE(A33,1,1),'Segments Monthly'!$A$2:$A$655,"&lt;="&amp;DATE(A33,12,31)),"")</f>
        <v>81.330775</v>
      </c>
      <c r="N33" s="11" t="n">
        <f aca="false">IFERROR(AVERAGEIFS('Segments Monthly'!N$2:N$655,'Segments Monthly'!$A$2:$A$655,"&gt;="&amp;DATE(A33,1,1),'Segments Monthly'!$A$2:$A$655,"&lt;="&amp;DATE(A33,12,31)),"")</f>
        <v>106.19565</v>
      </c>
      <c r="O33" s="11" t="n">
        <f aca="false">IFERROR(AVERAGEIFS('Segments Monthly'!O$2:O$655,'Segments Monthly'!$A$2:$A$655,"&gt;="&amp;DATE(A33,1,1),'Segments Monthly'!$A$2:$A$655,"&lt;="&amp;DATE(A33,12,31)),"")</f>
        <v>36.78015</v>
      </c>
      <c r="P33" s="11" t="n">
        <f aca="false">IFERROR(AVERAGEIFS('Segments Monthly'!P$2:P$655,'Segments Monthly'!$A$2:$A$655,"&gt;="&amp;DATE(A33,1,1),'Segments Monthly'!$A$2:$A$655,"&lt;="&amp;DATE(A33,12,31)),"")</f>
        <v>80.8810083333333</v>
      </c>
      <c r="Q33" s="11" t="n">
        <f aca="false">IFERROR(AVERAGEIFS('Segments Monthly'!Q$2:Q$655,'Segments Monthly'!$A$2:$A$655,"&gt;="&amp;DATE(A33,1,1),'Segments Monthly'!$A$2:$A$655,"&lt;="&amp;DATE(A33,12,31)),"")</f>
        <v>91.0420083333333</v>
      </c>
      <c r="R33" s="11" t="n">
        <f aca="false">IFERROR(AVERAGEIFS('Segments Monthly'!R$2:R$655,'Segments Monthly'!$A$2:$A$655,"&gt;="&amp;DATE(A33,1,1),'Segments Monthly'!$A$2:$A$655,"&lt;="&amp;DATE(A33,12,31)),"")</f>
        <v>108.863383333333</v>
      </c>
      <c r="S33" s="3"/>
      <c r="T33" s="8" t="n">
        <f aca="false">IFERROR(AVERAGEIFS('Segments Monthly'!S$2:S$655,'Segments Monthly'!$A$2:$A$655,"&gt;="&amp;DATE(A33,1,1),'Segments Monthly'!$A$2:$A$655,"&lt;="&amp;DATE(A33,12,31)),"")</f>
        <v>1125.34166666667</v>
      </c>
      <c r="U33" s="11" t="n">
        <f aca="false">IFERROR(L33/L$30*100,"")</f>
        <v>98.9300416599507</v>
      </c>
      <c r="V33" s="11" t="n">
        <f aca="false">IFERROR(O33/O$30*100,"")</f>
        <v>118.334698473769</v>
      </c>
      <c r="W33" s="11" t="n">
        <f aca="false">IFERROR(P33/P$30*100,"")</f>
        <v>102.206947955518</v>
      </c>
      <c r="X33" s="11" t="n">
        <f aca="false">IFERROR(Q33/Q$30*100,"")</f>
        <v>103.173082135287</v>
      </c>
      <c r="Y33" s="11" t="n">
        <f aca="false">IFERROR(R33/R$30*100,"")</f>
        <v>105.666103161828</v>
      </c>
      <c r="Z33" s="11" t="str">
        <f aca="false">IFERROR(AVERAGEIFS('Segments Monthly'!T$2:T$655,'Segments Monthly'!$A$2:$A$655,"&gt;="&amp;DATE(A33,1,1),'Segments Monthly'!$A$2:$A$655,"&lt;="&amp;DATE(A33,12,31)),"")</f>
        <v/>
      </c>
      <c r="AA33" s="11" t="n">
        <f aca="false">IFERROR(B33/B$20*100,"")</f>
        <v>81.9931617813277</v>
      </c>
      <c r="AB33" s="11" t="n">
        <f aca="false">IFERROR(C33/C$20*100,"")</f>
        <v>100.707929361923</v>
      </c>
      <c r="AC33" s="11" t="n">
        <f aca="false">IFERROR(D33/D$20*100,"")</f>
        <v>33.6511922015342</v>
      </c>
      <c r="AD33" s="11" t="n">
        <f aca="false">IFERROR(E33/E$20*100,"")</f>
        <v>84.1455370026799</v>
      </c>
      <c r="AE33" s="11" t="n">
        <f aca="false">IFERROR(F33/F$20*100,"")</f>
        <v>87.4609814963797</v>
      </c>
      <c r="AF33" s="11" t="n">
        <f aca="false">IFERROR(H33/H$20*100,"")</f>
        <v>81.7038784160031</v>
      </c>
      <c r="AG33" s="11" t="n">
        <f aca="false">IFERROR(I33/I$20*100,"")</f>
        <v>71.2333987454883</v>
      </c>
      <c r="AH33" s="11" t="n">
        <f aca="false">IFERROR(J33/J$20*100,"")</f>
        <v>83.1516287058181</v>
      </c>
      <c r="AI33" s="11" t="n">
        <f aca="false">IFERROR(T33/T$20*100,"")</f>
        <v>106.73068563525</v>
      </c>
      <c r="AJ33" s="11" t="n">
        <f aca="false">IFERROR(L33/L$20*100,"")</f>
        <v>156.568277256977</v>
      </c>
      <c r="AK33" s="11" t="n">
        <f aca="false">IFERROR(O33/O$20*100,"")</f>
        <v>891.982377074029</v>
      </c>
      <c r="AL33" s="11" t="n">
        <f aca="false">IFERROR(Q33/Q$20*100,"")</f>
        <v>122.54663400713</v>
      </c>
      <c r="AM33" s="11" t="str">
        <f aca="false">IFERROR(Z33/Z$49*100,"")</f>
        <v/>
      </c>
      <c r="AN33" s="11" t="n">
        <f aca="false">IFERROR(I33/I$49*100,"")</f>
        <v>130.588367555067</v>
      </c>
      <c r="AO33" s="11" t="n">
        <f aca="false">IFERROR(T33/T$49*100,"")</f>
        <v>113.283727329161</v>
      </c>
      <c r="AP33" s="21" t="n">
        <f aca="false">IFERROR(AVERAGEIFS('Segments Monthly'!U$2:U$655,'Segments Monthly'!$A$2:$A$655,"&gt;="&amp;DATE(A33,1,1),'Segments Monthly'!$A$2:$A$655,"&lt;="&amp;DATE(A33,12,31)),"")</f>
        <v>89.1304666666667</v>
      </c>
      <c r="AQ33" s="21" t="n">
        <f aca="false">IFERROR(AP33/AP$20*100,"")</f>
        <v>181.553465956272</v>
      </c>
    </row>
    <row r="34" customFormat="false" ht="15" hidden="false" customHeight="true" outlineLevel="0" collapsed="false">
      <c r="A34" s="15" t="n">
        <v>2004</v>
      </c>
      <c r="B34" s="8" t="n">
        <f aca="false">IFERROR(AVERAGEIFS('Segments Monthly'!B$2:B$655,'Segments Monthly'!$A$2:$A$655,"&gt;="&amp;DATE(A34,1,1),'Segments Monthly'!$A$2:$A$655,"&lt;="&amp;DATE(A34,12,31)),"")</f>
        <v>14314.9166666667</v>
      </c>
      <c r="C34" s="8" t="n">
        <f aca="false">IFERROR(AVERAGEIFS('Segments Monthly'!C$2:C$655,'Segments Monthly'!$A$2:$A$655,"&gt;="&amp;DATE(A34,1,1),'Segments Monthly'!$A$2:$A$655,"&lt;="&amp;DATE(A34,12,31)),"")</f>
        <v>1494.05</v>
      </c>
      <c r="D34" s="8" t="n">
        <f aca="false">IFERROR(AVERAGEIFS('Segments Monthly'!D$2:D$655,'Segments Monthly'!$A$2:$A$655,"&gt;="&amp;DATE(A34,1,1),'Segments Monthly'!$A$2:$A$655,"&lt;="&amp;DATE(A34,12,31)),"")</f>
        <v>278.041666666667</v>
      </c>
      <c r="E34" s="8" t="n">
        <f aca="false">IFERROR(AVERAGEIFS('Segments Monthly'!E$2:E$655,'Segments Monthly'!$A$2:$A$655,"&gt;="&amp;DATE(A34,1,1),'Segments Monthly'!$A$2:$A$655,"&lt;="&amp;DATE(A34,12,31)),"")</f>
        <v>662.666666666667</v>
      </c>
      <c r="F34" s="8" t="n">
        <f aca="false">IFERROR(AVERAGEIFS('Segments Monthly'!F$2:F$655,'Segments Monthly'!$A$2:$A$655,"&gt;="&amp;DATE(A34,1,1),'Segments Monthly'!$A$2:$A$655,"&lt;="&amp;DATE(A34,12,31)),"")</f>
        <v>887.216666666667</v>
      </c>
      <c r="G34" s="8" t="n">
        <f aca="false">IFERROR(AVERAGEIFS('Segments Monthly'!G$2:G$655,'Segments Monthly'!$A$2:$A$655,"&gt;="&amp;DATE(A34,1,1),'Segments Monthly'!$A$2:$A$655,"&lt;="&amp;DATE(A34,12,31)),"")</f>
        <v>1496.59166666667</v>
      </c>
      <c r="H34" s="8" t="n">
        <f aca="false">IFERROR(AVERAGEIFS('Segments Monthly'!H$2:H$655,'Segments Monthly'!$A$2:$A$655,"&gt;="&amp;DATE(A34,1,1),'Segments Monthly'!$A$2:$A$655,"&lt;="&amp;DATE(A34,12,31)),"")</f>
        <v>1145.13333333333</v>
      </c>
      <c r="I34" s="8" t="n">
        <f aca="false">IFERROR(AVERAGEIFS('Segments Monthly'!I$2:I$655,'Segments Monthly'!$A$2:$A$655,"&gt;="&amp;DATE(A34,1,1),'Segments Monthly'!$A$2:$A$655,"&lt;="&amp;DATE(A34,12,31)),"")</f>
        <v>1322.5</v>
      </c>
      <c r="J34" s="8" t="n">
        <f aca="false">IFERROR(AVERAGEIFS('Segments Monthly'!J$2:J$655,'Segments Monthly'!$A$2:$A$655,"&gt;="&amp;DATE(A34,1,1),'Segments Monthly'!$A$2:$A$655,"&lt;="&amp;DATE(A34,12,31)),"")</f>
        <v>1766.73333333333</v>
      </c>
      <c r="K34" s="8" t="n">
        <f aca="false">IFERROR(AVERAGEIFS('Segments Monthly'!K$2:K$655,'Segments Monthly'!$A$2:$A$655,"&gt;="&amp;DATE(A34,1,1),'Segments Monthly'!$A$2:$A$655,"&lt;="&amp;DATE(A34,12,31)),"")</f>
        <v>574.033333333333</v>
      </c>
      <c r="L34" s="11" t="n">
        <f aca="false">IFERROR(AVERAGEIFS('Segments Monthly'!L$2:L$655,'Segments Monthly'!$A$2:$A$655,"&gt;="&amp;DATE(A34,1,1),'Segments Monthly'!$A$2:$A$655,"&lt;="&amp;DATE(A34,12,31)),"")</f>
        <v>95.1074</v>
      </c>
      <c r="M34" s="11" t="n">
        <f aca="false">IFERROR(AVERAGEIFS('Segments Monthly'!M$2:M$655,'Segments Monthly'!$A$2:$A$655,"&gt;="&amp;DATE(A34,1,1),'Segments Monthly'!$A$2:$A$655,"&lt;="&amp;DATE(A34,12,31)),"")</f>
        <v>84.9517916666667</v>
      </c>
      <c r="N34" s="11" t="n">
        <f aca="false">IFERROR(AVERAGEIFS('Segments Monthly'!N$2:N$655,'Segments Monthly'!$A$2:$A$655,"&gt;="&amp;DATE(A34,1,1),'Segments Monthly'!$A$2:$A$655,"&lt;="&amp;DATE(A34,12,31)),"")</f>
        <v>107.852808333333</v>
      </c>
      <c r="O34" s="11" t="n">
        <f aca="false">IFERROR(AVERAGEIFS('Segments Monthly'!O$2:O$655,'Segments Monthly'!$A$2:$A$655,"&gt;="&amp;DATE(A34,1,1),'Segments Monthly'!$A$2:$A$655,"&lt;="&amp;DATE(A34,12,31)),"")</f>
        <v>43.2866916666667</v>
      </c>
      <c r="P34" s="11" t="n">
        <f aca="false">IFERROR(AVERAGEIFS('Segments Monthly'!P$2:P$655,'Segments Monthly'!$A$2:$A$655,"&gt;="&amp;DATE(A34,1,1),'Segments Monthly'!$A$2:$A$655,"&lt;="&amp;DATE(A34,12,31)),"")</f>
        <v>79.8855583333333</v>
      </c>
      <c r="Q34" s="11" t="n">
        <f aca="false">IFERROR(AVERAGEIFS('Segments Monthly'!Q$2:Q$655,'Segments Monthly'!$A$2:$A$655,"&gt;="&amp;DATE(A34,1,1),'Segments Monthly'!$A$2:$A$655,"&lt;="&amp;DATE(A34,12,31)),"")</f>
        <v>91.019925</v>
      </c>
      <c r="R34" s="11" t="n">
        <f aca="false">IFERROR(AVERAGEIFS('Segments Monthly'!R$2:R$655,'Segments Monthly'!$A$2:$A$655,"&gt;="&amp;DATE(A34,1,1),'Segments Monthly'!$A$2:$A$655,"&lt;="&amp;DATE(A34,12,31)),"")</f>
        <v>113.1838</v>
      </c>
      <c r="S34" s="3"/>
      <c r="T34" s="8" t="n">
        <f aca="false">IFERROR(AVERAGEIFS('Segments Monthly'!S$2:S$655,'Segments Monthly'!$A$2:$A$655,"&gt;="&amp;DATE(A34,1,1),'Segments Monthly'!$A$2:$A$655,"&lt;="&amp;DATE(A34,12,31)),"")</f>
        <v>1112.66666666667</v>
      </c>
      <c r="U34" s="11" t="n">
        <f aca="false">IFERROR(L34/L$30*100,"")</f>
        <v>102.027928911055</v>
      </c>
      <c r="V34" s="11" t="n">
        <f aca="false">IFERROR(O34/O$30*100,"")</f>
        <v>139.268534965246</v>
      </c>
      <c r="W34" s="11" t="n">
        <f aca="false">IFERROR(P34/P$30*100,"")</f>
        <v>100.949027110577</v>
      </c>
      <c r="X34" s="11" t="n">
        <f aca="false">IFERROR(Q34/Q$30*100,"")</f>
        <v>103.148056264202</v>
      </c>
      <c r="Y34" s="11" t="n">
        <f aca="false">IFERROR(R34/R$30*100,"")</f>
        <v>109.859630675154</v>
      </c>
      <c r="Z34" s="11" t="str">
        <f aca="false">IFERROR(AVERAGEIFS('Segments Monthly'!T$2:T$655,'Segments Monthly'!$A$2:$A$655,"&gt;="&amp;DATE(A34,1,1),'Segments Monthly'!$A$2:$A$655,"&lt;="&amp;DATE(A34,12,31)),"")</f>
        <v/>
      </c>
      <c r="AA34" s="11" t="n">
        <f aca="false">IFERROR(B34/B$20*100,"")</f>
        <v>80.8996119357999</v>
      </c>
      <c r="AB34" s="11" t="n">
        <f aca="false">IFERROR(C34/C$20*100,"")</f>
        <v>99.157674673274</v>
      </c>
      <c r="AC34" s="11" t="n">
        <f aca="false">IFERROR(D34/D$20*100,"")</f>
        <v>30.7996935262026</v>
      </c>
      <c r="AD34" s="11" t="n">
        <f aca="false">IFERROR(E34/E$20*100,"")</f>
        <v>81.962481962482</v>
      </c>
      <c r="AE34" s="11" t="n">
        <f aca="false">IFERROR(F34/F$20*100,"")</f>
        <v>85.6524537409493</v>
      </c>
      <c r="AF34" s="11" t="n">
        <f aca="false">IFERROR(H34/H$20*100,"")</f>
        <v>81.2309729438957</v>
      </c>
      <c r="AG34" s="11" t="n">
        <f aca="false">IFERROR(I34/I$20*100,"")</f>
        <v>69.5150155937905</v>
      </c>
      <c r="AH34" s="11" t="n">
        <f aca="false">IFERROR(J34/J$20*100,"")</f>
        <v>82.7558209887386</v>
      </c>
      <c r="AI34" s="11" t="n">
        <f aca="false">IFERROR(T34/T$20*100,"")</f>
        <v>105.528551669631</v>
      </c>
      <c r="AJ34" s="11" t="n">
        <f aca="false">IFERROR(L34/L$20*100,"")</f>
        <v>161.471043513853</v>
      </c>
      <c r="AK34" s="11" t="n">
        <f aca="false">IFERROR(O34/O$20*100,"")</f>
        <v>1049.77728825206</v>
      </c>
      <c r="AL34" s="11" t="n">
        <f aca="false">IFERROR(Q34/Q$20*100,"")</f>
        <v>122.516908848193</v>
      </c>
      <c r="AM34" s="11" t="str">
        <f aca="false">IFERROR(Z34/Z$49*100,"")</f>
        <v/>
      </c>
      <c r="AN34" s="11" t="n">
        <f aca="false">IFERROR(I34/I$49*100,"")</f>
        <v>127.438147931037</v>
      </c>
      <c r="AO34" s="11" t="n">
        <f aca="false">IFERROR(T34/T$49*100,"")</f>
        <v>112.007784843045</v>
      </c>
      <c r="AP34" s="21" t="n">
        <f aca="false">IFERROR(AVERAGEIFS('Segments Monthly'!U$2:U$655,'Segments Monthly'!$A$2:$A$655,"&gt;="&amp;DATE(A34,1,1),'Segments Monthly'!$A$2:$A$655,"&lt;="&amp;DATE(A34,12,31)),"")</f>
        <v>88.1449666666667</v>
      </c>
      <c r="AQ34" s="21" t="n">
        <f aca="false">IFERROR(AP34/AP$20*100,"")</f>
        <v>179.546060998223</v>
      </c>
    </row>
    <row r="35" customFormat="false" ht="15" hidden="false" customHeight="true" outlineLevel="0" collapsed="false">
      <c r="A35" s="15" t="n">
        <v>2005</v>
      </c>
      <c r="B35" s="8" t="n">
        <f aca="false">IFERROR(AVERAGEIFS('Segments Monthly'!B$2:B$655,'Segments Monthly'!$A$2:$A$655,"&gt;="&amp;DATE(A35,1,1),'Segments Monthly'!$A$2:$A$655,"&lt;="&amp;DATE(A35,12,31)),"")</f>
        <v>14224</v>
      </c>
      <c r="C35" s="8" t="n">
        <f aca="false">IFERROR(AVERAGEIFS('Segments Monthly'!C$2:C$655,'Segments Monthly'!$A$2:$A$655,"&gt;="&amp;DATE(A35,1,1),'Segments Monthly'!$A$2:$A$655,"&lt;="&amp;DATE(A35,12,31)),"")</f>
        <v>1477.60833333333</v>
      </c>
      <c r="D35" s="8" t="n">
        <f aca="false">IFERROR(AVERAGEIFS('Segments Monthly'!D$2:D$655,'Segments Monthly'!$A$2:$A$655,"&gt;="&amp;DATE(A35,1,1),'Segments Monthly'!$A$2:$A$655,"&lt;="&amp;DATE(A35,12,31)),"")</f>
        <v>250.591666666667</v>
      </c>
      <c r="E35" s="8" t="n">
        <f aca="false">IFERROR(AVERAGEIFS('Segments Monthly'!E$2:E$655,'Segments Monthly'!$A$2:$A$655,"&gt;="&amp;DATE(A35,1,1),'Segments Monthly'!$A$2:$A$655,"&lt;="&amp;DATE(A35,12,31)),"")</f>
        <v>646.233333333333</v>
      </c>
      <c r="F35" s="8" t="n">
        <f aca="false">IFERROR(AVERAGEIFS('Segments Monthly'!F$2:F$655,'Segments Monthly'!$A$2:$A$655,"&gt;="&amp;DATE(A35,1,1),'Segments Monthly'!$A$2:$A$655,"&lt;="&amp;DATE(A35,12,31)),"")</f>
        <v>872.258333333333</v>
      </c>
      <c r="G35" s="8" t="n">
        <f aca="false">IFERROR(AVERAGEIFS('Segments Monthly'!G$2:G$655,'Segments Monthly'!$A$2:$A$655,"&gt;="&amp;DATE(A35,1,1),'Segments Monthly'!$A$2:$A$655,"&lt;="&amp;DATE(A35,12,31)),"")</f>
        <v>1521.69166666667</v>
      </c>
      <c r="H35" s="8" t="n">
        <f aca="false">IFERROR(AVERAGEIFS('Segments Monthly'!H$2:H$655,'Segments Monthly'!$A$2:$A$655,"&gt;="&amp;DATE(A35,1,1),'Segments Monthly'!$A$2:$A$655,"&lt;="&amp;DATE(A35,12,31)),"")</f>
        <v>1164.43333333333</v>
      </c>
      <c r="I35" s="8" t="n">
        <f aca="false">IFERROR(AVERAGEIFS('Segments Monthly'!I$2:I$655,'Segments Monthly'!$A$2:$A$655,"&gt;="&amp;DATE(A35,1,1),'Segments Monthly'!$A$2:$A$655,"&lt;="&amp;DATE(A35,12,31)),"")</f>
        <v>1314.725</v>
      </c>
      <c r="J35" s="8" t="n">
        <f aca="false">IFERROR(AVERAGEIFS('Segments Monthly'!J$2:J$655,'Segments Monthly'!$A$2:$A$655,"&gt;="&amp;DATE(A35,1,1),'Segments Monthly'!$A$2:$A$655,"&lt;="&amp;DATE(A35,12,31)),"")</f>
        <v>1772.26666666667</v>
      </c>
      <c r="K35" s="8" t="n">
        <f aca="false">IFERROR(AVERAGEIFS('Segments Monthly'!K$2:K$655,'Segments Monthly'!$A$2:$A$655,"&gt;="&amp;DATE(A35,1,1),'Segments Monthly'!$A$2:$A$655,"&lt;="&amp;DATE(A35,12,31)),"")</f>
        <v>566.55</v>
      </c>
      <c r="L35" s="11" t="n">
        <f aca="false">IFERROR(AVERAGEIFS('Segments Monthly'!L$2:L$655,'Segments Monthly'!$A$2:$A$655,"&gt;="&amp;DATE(A35,1,1),'Segments Monthly'!$A$2:$A$655,"&lt;="&amp;DATE(A35,12,31)),"")</f>
        <v>99.2531666666667</v>
      </c>
      <c r="M35" s="11" t="n">
        <f aca="false">IFERROR(AVERAGEIFS('Segments Monthly'!M$2:M$655,'Segments Monthly'!$A$2:$A$655,"&gt;="&amp;DATE(A35,1,1),'Segments Monthly'!$A$2:$A$655,"&lt;="&amp;DATE(A35,12,31)),"")</f>
        <v>90.0335916666667</v>
      </c>
      <c r="N35" s="11" t="n">
        <f aca="false">IFERROR(AVERAGEIFS('Segments Monthly'!N$2:N$655,'Segments Monthly'!$A$2:$A$655,"&gt;="&amp;DATE(A35,1,1),'Segments Monthly'!$A$2:$A$655,"&lt;="&amp;DATE(A35,12,31)),"")</f>
        <v>110.557758333333</v>
      </c>
      <c r="O35" s="11" t="n">
        <f aca="false">IFERROR(AVERAGEIFS('Segments Monthly'!O$2:O$655,'Segments Monthly'!$A$2:$A$655,"&gt;="&amp;DATE(A35,1,1),'Segments Monthly'!$A$2:$A$655,"&lt;="&amp;DATE(A35,12,31)),"")</f>
        <v>49.2640583333333</v>
      </c>
      <c r="P35" s="11" t="n">
        <f aca="false">IFERROR(AVERAGEIFS('Segments Monthly'!P$2:P$655,'Segments Monthly'!$A$2:$A$655,"&gt;="&amp;DATE(A35,1,1),'Segments Monthly'!$A$2:$A$655,"&lt;="&amp;DATE(A35,12,31)),"")</f>
        <v>83.2204083333333</v>
      </c>
      <c r="Q35" s="11" t="n">
        <f aca="false">IFERROR(AVERAGEIFS('Segments Monthly'!Q$2:Q$655,'Segments Monthly'!$A$2:$A$655,"&gt;="&amp;DATE(A35,1,1),'Segments Monthly'!$A$2:$A$655,"&lt;="&amp;DATE(A35,12,31)),"")</f>
        <v>93.8483666666667</v>
      </c>
      <c r="R35" s="11" t="n">
        <f aca="false">IFERROR(AVERAGEIFS('Segments Monthly'!R$2:R$655,'Segments Monthly'!$A$2:$A$655,"&gt;="&amp;DATE(A35,1,1),'Segments Monthly'!$A$2:$A$655,"&lt;="&amp;DATE(A35,12,31)),"")</f>
        <v>117.047475</v>
      </c>
      <c r="S35" s="11" t="n">
        <v>13</v>
      </c>
      <c r="T35" s="8" t="n">
        <f aca="false">IFERROR(AVERAGEIFS('Segments Monthly'!S$2:S$655,'Segments Monthly'!$A$2:$A$655,"&gt;="&amp;DATE(A35,1,1),'Segments Monthly'!$A$2:$A$655,"&lt;="&amp;DATE(A35,12,31)),"")</f>
        <v>1096.6</v>
      </c>
      <c r="U35" s="11" t="n">
        <f aca="false">IFERROR(L35/L$30*100,"")</f>
        <v>106.475363987069</v>
      </c>
      <c r="V35" s="11" t="n">
        <f aca="false">IFERROR(O35/O$30*100,"")</f>
        <v>158.499829078162</v>
      </c>
      <c r="W35" s="11" t="n">
        <f aca="false">IFERROR(P35/P$30*100,"")</f>
        <v>105.163178830654</v>
      </c>
      <c r="X35" s="11" t="n">
        <f aca="false">IFERROR(Q35/Q$30*100,"")</f>
        <v>106.353379276426</v>
      </c>
      <c r="Y35" s="11" t="n">
        <f aca="false">IFERROR(R35/R$30*100,"")</f>
        <v>113.609830867663</v>
      </c>
      <c r="Z35" s="11" t="str">
        <f aca="false">IFERROR(AVERAGEIFS('Segments Monthly'!T$2:T$655,'Segments Monthly'!$A$2:$A$655,"&gt;="&amp;DATE(A35,1,1),'Segments Monthly'!$A$2:$A$655,"&lt;="&amp;DATE(A35,12,31)),"")</f>
        <v/>
      </c>
      <c r="AA35" s="11" t="n">
        <f aca="false">IFERROR(B35/B$20*100,"")</f>
        <v>80.3858036319795</v>
      </c>
      <c r="AB35" s="11" t="n">
        <f aca="false">IFERROR(C35/C$20*100,"")</f>
        <v>98.0664679302468</v>
      </c>
      <c r="AC35" s="11" t="n">
        <f aca="false">IFERROR(D35/D$20*100,"")</f>
        <v>27.7589565121066</v>
      </c>
      <c r="AD35" s="11" t="n">
        <f aca="false">IFERROR(E35/E$20*100,"")</f>
        <v>79.9299113584828</v>
      </c>
      <c r="AE35" s="11" t="n">
        <f aca="false">IFERROR(F35/F$20*100,"")</f>
        <v>84.2083668543846</v>
      </c>
      <c r="AF35" s="11" t="n">
        <f aca="false">IFERROR(H35/H$20*100,"")</f>
        <v>82.6000342856467</v>
      </c>
      <c r="AG35" s="11" t="n">
        <f aca="false">IFERROR(I35/I$20*100,"")</f>
        <v>69.1063356344395</v>
      </c>
      <c r="AH35" s="11" t="n">
        <f aca="false">IFERROR(J35/J$20*100,"")</f>
        <v>83.0150086851299</v>
      </c>
      <c r="AI35" s="11" t="n">
        <f aca="false">IFERROR(T35/T$20*100,"")</f>
        <v>104.004742145821</v>
      </c>
      <c r="AJ35" s="11" t="n">
        <f aca="false">IFERROR(L35/L$20*100,"")</f>
        <v>168.509625893684</v>
      </c>
      <c r="AK35" s="11" t="n">
        <f aca="false">IFERROR(O35/O$20*100,"")</f>
        <v>1194.73878862594</v>
      </c>
      <c r="AL35" s="11" t="n">
        <f aca="false">IFERROR(Q35/Q$20*100,"")</f>
        <v>126.324118421892</v>
      </c>
      <c r="AM35" s="11" t="str">
        <f aca="false">IFERROR(Z35/Z$49*100,"")</f>
        <v/>
      </c>
      <c r="AN35" s="11" t="n">
        <f aca="false">IFERROR(I35/I$49*100,"")</f>
        <v>126.688936891216</v>
      </c>
      <c r="AO35" s="11" t="n">
        <f aca="false">IFERROR(T35/T$49*100,"")</f>
        <v>110.390416589769</v>
      </c>
      <c r="AP35" s="21" t="n">
        <f aca="false">IFERROR(AVERAGEIFS('Segments Monthly'!U$2:U$655,'Segments Monthly'!$A$2:$A$655,"&gt;="&amp;DATE(A35,1,1),'Segments Monthly'!$A$2:$A$655,"&lt;="&amp;DATE(A35,12,31)),"")</f>
        <v>88.7420333333333</v>
      </c>
      <c r="AQ35" s="21" t="n">
        <f aca="false">IFERROR(AP35/AP$20*100,"")</f>
        <v>180.762250330494</v>
      </c>
    </row>
    <row r="36" customFormat="false" ht="15" hidden="false" customHeight="true" outlineLevel="0" collapsed="false">
      <c r="A36" s="15" t="n">
        <v>2006</v>
      </c>
      <c r="B36" s="8" t="n">
        <f aca="false">IFERROR(AVERAGEIFS('Segments Monthly'!B$2:B$655,'Segments Monthly'!$A$2:$A$655,"&gt;="&amp;DATE(A36,1,1),'Segments Monthly'!$A$2:$A$655,"&lt;="&amp;DATE(A36,12,31)),"")</f>
        <v>14152.4166666667</v>
      </c>
      <c r="C36" s="8" t="n">
        <f aca="false">IFERROR(AVERAGEIFS('Segments Monthly'!C$2:C$655,'Segments Monthly'!$A$2:$A$655,"&gt;="&amp;DATE(A36,1,1),'Segments Monthly'!$A$2:$A$655,"&lt;="&amp;DATE(A36,12,31)),"")</f>
        <v>1479.43333333333</v>
      </c>
      <c r="D36" s="8" t="n">
        <f aca="false">IFERROR(AVERAGEIFS('Segments Monthly'!D$2:D$655,'Segments Monthly'!$A$2:$A$655,"&gt;="&amp;DATE(A36,1,1),'Segments Monthly'!$A$2:$A$655,"&lt;="&amp;DATE(A36,12,31)),"")</f>
        <v>232.491666666667</v>
      </c>
      <c r="E36" s="8" t="n">
        <f aca="false">IFERROR(AVERAGEIFS('Segments Monthly'!E$2:E$655,'Segments Monthly'!$A$2:$A$655,"&gt;="&amp;DATE(A36,1,1),'Segments Monthly'!$A$2:$A$655,"&lt;="&amp;DATE(A36,12,31)),"")</f>
        <v>634.3</v>
      </c>
      <c r="F36" s="8" t="n">
        <f aca="false">IFERROR(AVERAGEIFS('Segments Monthly'!F$2:F$655,'Segments Monthly'!$A$2:$A$655,"&gt;="&amp;DATE(A36,1,1),'Segments Monthly'!$A$2:$A$655,"&lt;="&amp;DATE(A36,12,31)),"")</f>
        <v>866.116666666667</v>
      </c>
      <c r="G36" s="8" t="n">
        <f aca="false">IFERROR(AVERAGEIFS('Segments Monthly'!G$2:G$655,'Segments Monthly'!$A$2:$A$655,"&gt;="&amp;DATE(A36,1,1),'Segments Monthly'!$A$2:$A$655,"&lt;="&amp;DATE(A36,12,31)),"")</f>
        <v>1552.60833333333</v>
      </c>
      <c r="H36" s="8" t="n">
        <f aca="false">IFERROR(AVERAGEIFS('Segments Monthly'!H$2:H$655,'Segments Monthly'!$A$2:$A$655,"&gt;="&amp;DATE(A36,1,1),'Segments Monthly'!$A$2:$A$655,"&lt;="&amp;DATE(A36,12,31)),"")</f>
        <v>1182.83333333333</v>
      </c>
      <c r="I36" s="8" t="n">
        <f aca="false">IFERROR(AVERAGEIFS('Segments Monthly'!I$2:I$655,'Segments Monthly'!$A$2:$A$655,"&gt;="&amp;DATE(A36,1,1),'Segments Monthly'!$A$2:$A$655,"&lt;="&amp;DATE(A36,12,31)),"")</f>
        <v>1303.56666666667</v>
      </c>
      <c r="J36" s="8" t="n">
        <f aca="false">IFERROR(AVERAGEIFS('Segments Monthly'!J$2:J$655,'Segments Monthly'!$A$2:$A$655,"&gt;="&amp;DATE(A36,1,1),'Segments Monthly'!$A$2:$A$655,"&lt;="&amp;DATE(A36,12,31)),"")</f>
        <v>1768.89166666667</v>
      </c>
      <c r="K36" s="8" t="n">
        <f aca="false">IFERROR(AVERAGEIFS('Segments Monthly'!K$2:K$655,'Segments Monthly'!$A$2:$A$655,"&gt;="&amp;DATE(A36,1,1),'Segments Monthly'!$A$2:$A$655,"&lt;="&amp;DATE(A36,12,31)),"")</f>
        <v>558.7</v>
      </c>
      <c r="L36" s="11" t="n">
        <f aca="false">IFERROR(AVERAGEIFS('Segments Monthly'!L$2:L$655,'Segments Monthly'!$A$2:$A$655,"&gt;="&amp;DATE(A36,1,1),'Segments Monthly'!$A$2:$A$655,"&lt;="&amp;DATE(A36,12,31)),"")</f>
        <v>102.074758333333</v>
      </c>
      <c r="M36" s="11" t="n">
        <f aca="false">IFERROR(AVERAGEIFS('Segments Monthly'!M$2:M$655,'Segments Monthly'!$A$2:$A$655,"&gt;="&amp;DATE(A36,1,1),'Segments Monthly'!$A$2:$A$655,"&lt;="&amp;DATE(A36,12,31)),"")</f>
        <v>94.4240583333333</v>
      </c>
      <c r="N36" s="11" t="n">
        <f aca="false">IFERROR(AVERAGEIFS('Segments Monthly'!N$2:N$655,'Segments Monthly'!$A$2:$A$655,"&gt;="&amp;DATE(A36,1,1),'Segments Monthly'!$A$2:$A$655,"&lt;="&amp;DATE(A36,12,31)),"")</f>
        <v>111.202375</v>
      </c>
      <c r="O36" s="11" t="n">
        <f aca="false">IFERROR(AVERAGEIFS('Segments Monthly'!O$2:O$655,'Segments Monthly'!$A$2:$A$655,"&gt;="&amp;DATE(A36,1,1),'Segments Monthly'!$A$2:$A$655,"&lt;="&amp;DATE(A36,12,31)),"")</f>
        <v>56.2203333333333</v>
      </c>
      <c r="P36" s="11" t="n">
        <f aca="false">IFERROR(AVERAGEIFS('Segments Monthly'!P$2:P$655,'Segments Monthly'!$A$2:$A$655,"&gt;="&amp;DATE(A36,1,1),'Segments Monthly'!$A$2:$A$655,"&lt;="&amp;DATE(A36,12,31)),"")</f>
        <v>84.659125</v>
      </c>
      <c r="Q36" s="11" t="n">
        <f aca="false">IFERROR(AVERAGEIFS('Segments Monthly'!Q$2:Q$655,'Segments Monthly'!$A$2:$A$655,"&gt;="&amp;DATE(A36,1,1),'Segments Monthly'!$A$2:$A$655,"&lt;="&amp;DATE(A36,12,31)),"")</f>
        <v>94.6516666666667</v>
      </c>
      <c r="R36" s="11" t="n">
        <f aca="false">IFERROR(AVERAGEIFS('Segments Monthly'!R$2:R$655,'Segments Monthly'!$A$2:$A$655,"&gt;="&amp;DATE(A36,1,1),'Segments Monthly'!$A$2:$A$655,"&lt;="&amp;DATE(A36,12,31)),"")</f>
        <v>119.915716666667</v>
      </c>
      <c r="S36" s="11" t="n">
        <v>13</v>
      </c>
      <c r="T36" s="8" t="n">
        <f aca="false">IFERROR(AVERAGEIFS('Segments Monthly'!S$2:S$655,'Segments Monthly'!$A$2:$A$655,"&gt;="&amp;DATE(A36,1,1),'Segments Monthly'!$A$2:$A$655,"&lt;="&amp;DATE(A36,12,31)),"")</f>
        <v>1069.94166666667</v>
      </c>
      <c r="U36" s="11" t="n">
        <f aca="false">IFERROR(L36/L$30*100,"")</f>
        <v>109.502269926908</v>
      </c>
      <c r="V36" s="11" t="n">
        <f aca="false">IFERROR(O36/O$30*100,"")</f>
        <v>180.880616122957</v>
      </c>
      <c r="W36" s="11" t="n">
        <f aca="false">IFERROR(P36/P$30*100,"")</f>
        <v>106.981242706252</v>
      </c>
      <c r="X36" s="11" t="n">
        <f aca="false">IFERROR(Q36/Q$30*100,"")</f>
        <v>107.263716585504</v>
      </c>
      <c r="Y36" s="11" t="n">
        <f aca="false">IFERROR(R36/R$30*100,"")</f>
        <v>116.393833261884</v>
      </c>
      <c r="Z36" s="11" t="str">
        <f aca="false">IFERROR(AVERAGEIFS('Segments Monthly'!T$2:T$655,'Segments Monthly'!$A$2:$A$655,"&gt;="&amp;DATE(A36,1,1),'Segments Monthly'!$A$2:$A$655,"&lt;="&amp;DATE(A36,12,31)),"")</f>
        <v/>
      </c>
      <c r="AA36" s="11" t="n">
        <f aca="false">IFERROR(B36/B$20*100,"")</f>
        <v>79.9812561223721</v>
      </c>
      <c r="AB36" s="11" t="n">
        <f aca="false">IFERROR(C36/C$20*100,"")</f>
        <v>98.1875902195134</v>
      </c>
      <c r="AC36" s="11" t="n">
        <f aca="false">IFERROR(D36/D$20*100,"")</f>
        <v>25.7539532350525</v>
      </c>
      <c r="AD36" s="11" t="n">
        <f aca="false">IFERROR(E36/E$20*100,"")</f>
        <v>78.4539270253556</v>
      </c>
      <c r="AE36" s="11" t="n">
        <f aca="false">IFERROR(F36/F$20*100,"")</f>
        <v>83.6154465004023</v>
      </c>
      <c r="AF36" s="11" t="n">
        <f aca="false">IFERROR(H36/H$20*100,"")</f>
        <v>83.9052533886633</v>
      </c>
      <c r="AG36" s="11" t="n">
        <f aca="false">IFERROR(I36/I$20*100,"")</f>
        <v>68.5198163787364</v>
      </c>
      <c r="AH36" s="11" t="n">
        <f aca="false">IFERROR(J36/J$20*100,"")</f>
        <v>82.8569198040479</v>
      </c>
      <c r="AI36" s="11" t="n">
        <f aca="false">IFERROR(T36/T$20*100,"")</f>
        <v>101.4763880656</v>
      </c>
      <c r="AJ36" s="11" t="n">
        <f aca="false">IFERROR(L36/L$20*100,"")</f>
        <v>173.300055984157</v>
      </c>
      <c r="AK36" s="11" t="n">
        <f aca="false">IFERROR(O36/O$20*100,"")</f>
        <v>1363.44051251996</v>
      </c>
      <c r="AL36" s="11" t="n">
        <f aca="false">IFERROR(Q36/Q$20*100,"")</f>
        <v>127.40539631657</v>
      </c>
      <c r="AM36" s="11" t="str">
        <f aca="false">IFERROR(Z36/Z$49*100,"")</f>
        <v/>
      </c>
      <c r="AN36" s="11" t="n">
        <f aca="false">IFERROR(I36/I$49*100,"")</f>
        <v>125.613702612201</v>
      </c>
      <c r="AO36" s="11" t="n">
        <f aca="false">IFERROR(T36/T$49*100,"")</f>
        <v>107.706826837575</v>
      </c>
      <c r="AP36" s="21" t="n">
        <f aca="false">IFERROR(AVERAGEIFS('Segments Monthly'!U$2:U$655,'Segments Monthly'!$A$2:$A$655,"&gt;="&amp;DATE(A36,1,1),'Segments Monthly'!$A$2:$A$655,"&lt;="&amp;DATE(A36,12,31)),"")</f>
        <v>88.0870666666667</v>
      </c>
      <c r="AQ36" s="21" t="n">
        <f aca="false">IFERROR(AP36/AP$20*100,"")</f>
        <v>179.428122137674</v>
      </c>
    </row>
    <row r="37" customFormat="false" ht="15" hidden="false" customHeight="true" outlineLevel="0" collapsed="false">
      <c r="A37" s="15" t="n">
        <v>2007</v>
      </c>
      <c r="B37" s="8" t="n">
        <f aca="false">IFERROR(AVERAGEIFS('Segments Monthly'!B$2:B$655,'Segments Monthly'!$A$2:$A$655,"&gt;="&amp;DATE(A37,1,1),'Segments Monthly'!$A$2:$A$655,"&lt;="&amp;DATE(A37,12,31)),"")</f>
        <v>13871.4166666667</v>
      </c>
      <c r="C37" s="8" t="n">
        <f aca="false">IFERROR(AVERAGEIFS('Segments Monthly'!C$2:C$655,'Segments Monthly'!$A$2:$A$655,"&gt;="&amp;DATE(A37,1,1),'Segments Monthly'!$A$2:$A$655,"&lt;="&amp;DATE(A37,12,31)),"")</f>
        <v>1483.73333333333</v>
      </c>
      <c r="D37" s="8" t="n">
        <f aca="false">IFERROR(AVERAGEIFS('Segments Monthly'!D$2:D$655,'Segments Monthly'!$A$2:$A$655,"&gt;="&amp;DATE(A37,1,1),'Segments Monthly'!$A$2:$A$655,"&lt;="&amp;DATE(A37,12,31)),"")</f>
        <v>214.675</v>
      </c>
      <c r="E37" s="8" t="n">
        <f aca="false">IFERROR(AVERAGEIFS('Segments Monthly'!E$2:E$655,'Segments Monthly'!$A$2:$A$655,"&gt;="&amp;DATE(A37,1,1),'Segments Monthly'!$A$2:$A$655,"&lt;="&amp;DATE(A37,12,31)),"")</f>
        <v>622.008333333333</v>
      </c>
      <c r="F37" s="8" t="n">
        <f aca="false">IFERROR(AVERAGEIFS('Segments Monthly'!F$2:F$655,'Segments Monthly'!$A$2:$A$655,"&gt;="&amp;DATE(A37,1,1),'Segments Monthly'!$A$2:$A$655,"&lt;="&amp;DATE(A37,12,31)),"")</f>
        <v>861.133333333333</v>
      </c>
      <c r="G37" s="8" t="n">
        <f aca="false">IFERROR(AVERAGEIFS('Segments Monthly'!G$2:G$655,'Segments Monthly'!$A$2:$A$655,"&gt;="&amp;DATE(A37,1,1),'Segments Monthly'!$A$2:$A$655,"&lt;="&amp;DATE(A37,12,31)),"")</f>
        <v>1562.30833333333</v>
      </c>
      <c r="H37" s="8" t="n">
        <f aca="false">IFERROR(AVERAGEIFS('Segments Monthly'!H$2:H$655,'Segments Monthly'!$A$2:$A$655,"&gt;="&amp;DATE(A37,1,1),'Segments Monthly'!$A$2:$A$655,"&lt;="&amp;DATE(A37,12,31)),"")</f>
        <v>1186.93333333333</v>
      </c>
      <c r="I37" s="8" t="n">
        <f aca="false">IFERROR(AVERAGEIFS('Segments Monthly'!I$2:I$655,'Segments Monthly'!$A$2:$A$655,"&gt;="&amp;DATE(A37,1,1),'Segments Monthly'!$A$2:$A$655,"&lt;="&amp;DATE(A37,12,31)),"")</f>
        <v>1266</v>
      </c>
      <c r="J37" s="8" t="n">
        <f aca="false">IFERROR(AVERAGEIFS('Segments Monthly'!J$2:J$655,'Segments Monthly'!$A$2:$A$655,"&gt;="&amp;DATE(A37,1,1),'Segments Monthly'!$A$2:$A$655,"&lt;="&amp;DATE(A37,12,31)),"")</f>
        <v>1711.78333333333</v>
      </c>
      <c r="K37" s="8" t="n">
        <f aca="false">IFERROR(AVERAGEIFS('Segments Monthly'!K$2:K$655,'Segments Monthly'!$A$2:$A$655,"&gt;="&amp;DATE(A37,1,1),'Segments Monthly'!$A$2:$A$655,"&lt;="&amp;DATE(A37,12,31)),"")</f>
        <v>529.633333333333</v>
      </c>
      <c r="L37" s="11" t="n">
        <f aca="false">IFERROR(AVERAGEIFS('Segments Monthly'!L$2:L$655,'Segments Monthly'!$A$2:$A$655,"&gt;="&amp;DATE(A37,1,1),'Segments Monthly'!$A$2:$A$655,"&lt;="&amp;DATE(A37,12,31)),"")</f>
        <v>105.420741666667</v>
      </c>
      <c r="M37" s="11" t="n">
        <f aca="false">IFERROR(AVERAGEIFS('Segments Monthly'!M$2:M$655,'Segments Monthly'!$A$2:$A$655,"&gt;="&amp;DATE(A37,1,1),'Segments Monthly'!$A$2:$A$655,"&lt;="&amp;DATE(A37,12,31)),"")</f>
        <v>99.2209416666667</v>
      </c>
      <c r="N37" s="11" t="n">
        <f aca="false">IFERROR(AVERAGEIFS('Segments Monthly'!N$2:N$655,'Segments Monthly'!$A$2:$A$655,"&gt;="&amp;DATE(A37,1,1),'Segments Monthly'!$A$2:$A$655,"&lt;="&amp;DATE(A37,12,31)),"")</f>
        <v>112.552216666667</v>
      </c>
      <c r="O37" s="11" t="n">
        <f aca="false">IFERROR(AVERAGEIFS('Segments Monthly'!O$2:O$655,'Segments Monthly'!$A$2:$A$655,"&gt;="&amp;DATE(A37,1,1),'Segments Monthly'!$A$2:$A$655,"&lt;="&amp;DATE(A37,12,31)),"")</f>
        <v>64.9778583333333</v>
      </c>
      <c r="P37" s="11" t="n">
        <f aca="false">IFERROR(AVERAGEIFS('Segments Monthly'!P$2:P$655,'Segments Monthly'!$A$2:$A$655,"&gt;="&amp;DATE(A37,1,1),'Segments Monthly'!$A$2:$A$655,"&lt;="&amp;DATE(A37,12,31)),"")</f>
        <v>90.07535</v>
      </c>
      <c r="Q37" s="11" t="n">
        <f aca="false">IFERROR(AVERAGEIFS('Segments Monthly'!Q$2:Q$655,'Segments Monthly'!$A$2:$A$655,"&gt;="&amp;DATE(A37,1,1),'Segments Monthly'!$A$2:$A$655,"&lt;="&amp;DATE(A37,12,31)),"")</f>
        <v>95.1653833333333</v>
      </c>
      <c r="R37" s="11" t="n">
        <f aca="false">IFERROR(AVERAGEIFS('Segments Monthly'!R$2:R$655,'Segments Monthly'!$A$2:$A$655,"&gt;="&amp;DATE(A37,1,1),'Segments Monthly'!$A$2:$A$655,"&lt;="&amp;DATE(A37,12,31)),"")</f>
        <v>125.85125</v>
      </c>
      <c r="S37" s="11" t="n">
        <v>12.775</v>
      </c>
      <c r="T37" s="8" t="n">
        <f aca="false">IFERROR(AVERAGEIFS('Segments Monthly'!S$2:S$655,'Segments Monthly'!$A$2:$A$655,"&gt;="&amp;DATE(A37,1,1),'Segments Monthly'!$A$2:$A$655,"&lt;="&amp;DATE(A37,12,31)),"")</f>
        <v>994.208333333333</v>
      </c>
      <c r="U37" s="11" t="n">
        <f aca="false">IFERROR(L37/L$30*100,"")</f>
        <v>113.091725107797</v>
      </c>
      <c r="V37" s="11" t="n">
        <f aca="false">IFERROR(O37/O$30*100,"")</f>
        <v>209.056658913741</v>
      </c>
      <c r="W37" s="11" t="n">
        <f aca="false">IFERROR(P37/P$30*100,"")</f>
        <v>113.825566708852</v>
      </c>
      <c r="X37" s="11" t="n">
        <f aca="false">IFERROR(Q37/Q$30*100,"")</f>
        <v>107.845884453003</v>
      </c>
      <c r="Y37" s="11" t="n">
        <f aca="false">IFERROR(R37/R$30*100,"")</f>
        <v>122.155042020205</v>
      </c>
      <c r="Z37" s="11" t="str">
        <f aca="false">IFERROR(AVERAGEIFS('Segments Monthly'!T$2:T$655,'Segments Monthly'!$A$2:$A$655,"&gt;="&amp;DATE(A37,1,1),'Segments Monthly'!$A$2:$A$655,"&lt;="&amp;DATE(A37,12,31)),"")</f>
        <v/>
      </c>
      <c r="AA37" s="11" t="n">
        <f aca="false">IFERROR(B37/B$20*100,"")</f>
        <v>78.3932069926908</v>
      </c>
      <c r="AB37" s="11" t="n">
        <f aca="false">IFERROR(C37/C$20*100,"")</f>
        <v>98.4729742435388</v>
      </c>
      <c r="AC37" s="11" t="n">
        <f aca="false">IFERROR(D37/D$20*100,"")</f>
        <v>23.7803358288178</v>
      </c>
      <c r="AD37" s="11" t="n">
        <f aca="false">IFERROR(E37/E$20*100,"")</f>
        <v>76.9336219336219</v>
      </c>
      <c r="AE37" s="11" t="n">
        <f aca="false">IFERROR(F37/F$20*100,"")</f>
        <v>83.1343523732904</v>
      </c>
      <c r="AF37" s="11" t="n">
        <f aca="false">IFERROR(H37/H$20*100,"")</f>
        <v>84.1960902540094</v>
      </c>
      <c r="AG37" s="11" t="n">
        <f aca="false">IFERROR(I37/I$20*100,"")</f>
        <v>66.5451869502751</v>
      </c>
      <c r="AH37" s="11" t="n">
        <f aca="false">IFERROR(J37/J$20*100,"")</f>
        <v>80.1818997989734</v>
      </c>
      <c r="AI37" s="11" t="n">
        <f aca="false">IFERROR(T37/T$20*100,"")</f>
        <v>94.2936178620826</v>
      </c>
      <c r="AJ37" s="11" t="n">
        <f aca="false">IFERROR(L37/L$20*100,"")</f>
        <v>178.980785563699</v>
      </c>
      <c r="AK37" s="11" t="n">
        <f aca="false">IFERROR(O37/O$20*100,"")</f>
        <v>1575.82567045937</v>
      </c>
      <c r="AL37" s="11" t="n">
        <f aca="false">IFERROR(Q37/Q$20*100,"")</f>
        <v>128.096882032734</v>
      </c>
      <c r="AM37" s="11" t="str">
        <f aca="false">IFERROR(Z37/Z$49*100,"")</f>
        <v/>
      </c>
      <c r="AN37" s="11" t="n">
        <f aca="false">IFERROR(I37/I$49*100,"")</f>
        <v>121.993720439087</v>
      </c>
      <c r="AO37" s="11" t="n">
        <f aca="false">IFERROR(T37/T$49*100,"")</f>
        <v>100.083049510931</v>
      </c>
      <c r="AP37" s="21" t="n">
        <f aca="false">IFERROR(AVERAGEIFS('Segments Monthly'!U$2:U$655,'Segments Monthly'!$A$2:$A$655,"&gt;="&amp;DATE(A37,1,1),'Segments Monthly'!$A$2:$A$655,"&lt;="&amp;DATE(A37,12,31)),"")</f>
        <v>87.736375</v>
      </c>
      <c r="AQ37" s="21" t="n">
        <f aca="false">IFERROR(AP37/AP$20*100,"")</f>
        <v>178.713784044916</v>
      </c>
    </row>
    <row r="38" customFormat="false" ht="15" hidden="false" customHeight="true" outlineLevel="0" collapsed="false">
      <c r="A38" s="15" t="n">
        <v>2008</v>
      </c>
      <c r="B38" s="8" t="n">
        <f aca="false">IFERROR(AVERAGEIFS('Segments Monthly'!B$2:B$655,'Segments Monthly'!$A$2:$A$655,"&gt;="&amp;DATE(A38,1,1),'Segments Monthly'!$A$2:$A$655,"&lt;="&amp;DATE(A38,12,31)),"")</f>
        <v>13394.5833333333</v>
      </c>
      <c r="C38" s="8" t="n">
        <f aca="false">IFERROR(AVERAGEIFS('Segments Monthly'!C$2:C$655,'Segments Monthly'!$A$2:$A$655,"&gt;="&amp;DATE(A38,1,1),'Segments Monthly'!$A$2:$A$655,"&lt;="&amp;DATE(A38,12,31)),"")</f>
        <v>1480.3</v>
      </c>
      <c r="D38" s="8" t="n">
        <f aca="false">IFERROR(AVERAGEIFS('Segments Monthly'!D$2:D$655,'Segments Monthly'!$A$2:$A$655,"&gt;="&amp;DATE(A38,1,1),'Segments Monthly'!$A$2:$A$655,"&lt;="&amp;DATE(A38,12,31)),"")</f>
        <v>198.925</v>
      </c>
      <c r="E38" s="8" t="n">
        <f aca="false">IFERROR(AVERAGEIFS('Segments Monthly'!E$2:E$655,'Segments Monthly'!$A$2:$A$655,"&gt;="&amp;DATE(A38,1,1),'Segments Monthly'!$A$2:$A$655,"&lt;="&amp;DATE(A38,12,31)),"")</f>
        <v>594.091666666667</v>
      </c>
      <c r="F38" s="8" t="n">
        <f aca="false">IFERROR(AVERAGEIFS('Segments Monthly'!F$2:F$655,'Segments Monthly'!$A$2:$A$655,"&gt;="&amp;DATE(A38,1,1),'Segments Monthly'!$A$2:$A$655,"&lt;="&amp;DATE(A38,12,31)),"")</f>
        <v>846.858333333333</v>
      </c>
      <c r="G38" s="8" t="n">
        <f aca="false">IFERROR(AVERAGEIFS('Segments Monthly'!G$2:G$655,'Segments Monthly'!$A$2:$A$655,"&gt;="&amp;DATE(A38,1,1),'Segments Monthly'!$A$2:$A$655,"&lt;="&amp;DATE(A38,12,31)),"")</f>
        <v>1527.31666666667</v>
      </c>
      <c r="H38" s="8" t="n">
        <f aca="false">IFERROR(AVERAGEIFS('Segments Monthly'!H$2:H$655,'Segments Monthly'!$A$2:$A$655,"&gt;="&amp;DATE(A38,1,1),'Segments Monthly'!$A$2:$A$655,"&lt;="&amp;DATE(A38,12,31)),"")</f>
        <v>1187.425</v>
      </c>
      <c r="I38" s="8" t="n">
        <f aca="false">IFERROR(AVERAGEIFS('Segments Monthly'!I$2:I$655,'Segments Monthly'!$A$2:$A$655,"&gt;="&amp;DATE(A38,1,1),'Segments Monthly'!$A$2:$A$655,"&lt;="&amp;DATE(A38,12,31)),"")</f>
        <v>1235.025</v>
      </c>
      <c r="J38" s="8" t="n">
        <f aca="false">IFERROR(AVERAGEIFS('Segments Monthly'!J$2:J$655,'Segments Monthly'!$A$2:$A$655,"&gt;="&amp;DATE(A38,1,1),'Segments Monthly'!$A$2:$A$655,"&lt;="&amp;DATE(A38,12,31)),"")</f>
        <v>1607.90833333333</v>
      </c>
      <c r="K38" s="8" t="n">
        <f aca="false">IFERROR(AVERAGEIFS('Segments Monthly'!K$2:K$655,'Segments Monthly'!$A$2:$A$655,"&gt;="&amp;DATE(A38,1,1),'Segments Monthly'!$A$2:$A$655,"&lt;="&amp;DATE(A38,12,31)),"")</f>
        <v>477.958333333333</v>
      </c>
      <c r="L38" s="11" t="n">
        <f aca="false">IFERROR(AVERAGEIFS('Segments Monthly'!L$2:L$655,'Segments Monthly'!$A$2:$A$655,"&gt;="&amp;DATE(A38,1,1),'Segments Monthly'!$A$2:$A$655,"&lt;="&amp;DATE(A38,12,31)),"")</f>
        <v>100.668358333333</v>
      </c>
      <c r="M38" s="11" t="n">
        <f aca="false">IFERROR(AVERAGEIFS('Segments Monthly'!M$2:M$655,'Segments Monthly'!$A$2:$A$655,"&gt;="&amp;DATE(A38,1,1),'Segments Monthly'!$A$2:$A$655,"&lt;="&amp;DATE(A38,12,31)),"")</f>
        <v>95.9598833333333</v>
      </c>
      <c r="N38" s="11" t="n">
        <f aca="false">IFERROR(AVERAGEIFS('Segments Monthly'!N$2:N$655,'Segments Monthly'!$A$2:$A$655,"&gt;="&amp;DATE(A38,1,1),'Segments Monthly'!$A$2:$A$655,"&lt;="&amp;DATE(A38,12,31)),"")</f>
        <v>105.858666666667</v>
      </c>
      <c r="O38" s="11" t="n">
        <f aca="false">IFERROR(AVERAGEIFS('Segments Monthly'!O$2:O$655,'Segments Monthly'!$A$2:$A$655,"&gt;="&amp;DATE(A38,1,1),'Segments Monthly'!$A$2:$A$655,"&lt;="&amp;DATE(A38,12,31)),"")</f>
        <v>70.23425</v>
      </c>
      <c r="P38" s="11" t="n">
        <f aca="false">IFERROR(AVERAGEIFS('Segments Monthly'!P$2:P$655,'Segments Monthly'!$A$2:$A$655,"&gt;="&amp;DATE(A38,1,1),'Segments Monthly'!$A$2:$A$655,"&lt;="&amp;DATE(A38,12,31)),"")</f>
        <v>81.0803</v>
      </c>
      <c r="Q38" s="11" t="n">
        <f aca="false">IFERROR(AVERAGEIFS('Segments Monthly'!Q$2:Q$655,'Segments Monthly'!$A$2:$A$655,"&gt;="&amp;DATE(A38,1,1),'Segments Monthly'!$A$2:$A$655,"&lt;="&amp;DATE(A38,12,31)),"")</f>
        <v>93.950475</v>
      </c>
      <c r="R38" s="11" t="n">
        <f aca="false">IFERROR(AVERAGEIFS('Segments Monthly'!R$2:R$655,'Segments Monthly'!$A$2:$A$655,"&gt;="&amp;DATE(A38,1,1),'Segments Monthly'!$A$2:$A$655,"&lt;="&amp;DATE(A38,12,31)),"")</f>
        <v>116.385933333333</v>
      </c>
      <c r="S38" s="11" t="n">
        <v>12.175</v>
      </c>
      <c r="T38" s="8" t="n">
        <f aca="false">IFERROR(AVERAGEIFS('Segments Monthly'!S$2:S$655,'Segments Monthly'!$A$2:$A$655,"&gt;="&amp;DATE(A38,1,1),'Segments Monthly'!$A$2:$A$655,"&lt;="&amp;DATE(A38,12,31)),"")</f>
        <v>875.541666666667</v>
      </c>
      <c r="U38" s="11" t="n">
        <f aca="false">IFERROR(L38/L$30*100,"")</f>
        <v>107.993532654934</v>
      </c>
      <c r="V38" s="11" t="n">
        <f aca="false">IFERROR(O38/O$30*100,"")</f>
        <v>225.968322485941</v>
      </c>
      <c r="W38" s="11" t="n">
        <f aca="false">IFERROR(P38/P$30*100,"")</f>
        <v>102.458786964733</v>
      </c>
      <c r="X38" s="11" t="n">
        <f aca="false">IFERROR(Q38/Q$30*100,"")</f>
        <v>106.469093238085</v>
      </c>
      <c r="Y38" s="11" t="n">
        <f aca="false">IFERROR(R38/R$30*100,"")</f>
        <v>112.967718452492</v>
      </c>
      <c r="Z38" s="11" t="str">
        <f aca="false">IFERROR(AVERAGEIFS('Segments Monthly'!T$2:T$655,'Segments Monthly'!$A$2:$A$655,"&gt;="&amp;DATE(A38,1,1),'Segments Monthly'!$A$2:$A$655,"&lt;="&amp;DATE(A38,12,31)),"")</f>
        <v/>
      </c>
      <c r="AA38" s="11" t="n">
        <f aca="false">IFERROR(B38/B$20*100,"")</f>
        <v>75.6984213699043</v>
      </c>
      <c r="AB38" s="11" t="n">
        <f aca="false">IFERROR(C38/C$20*100,"")</f>
        <v>98.2451094801697</v>
      </c>
      <c r="AC38" s="11" t="n">
        <f aca="false">IFERROR(D38/D$20*100,"")</f>
        <v>22.0356506567955</v>
      </c>
      <c r="AD38" s="11" t="n">
        <f aca="false">IFERROR(E38/E$20*100,"")</f>
        <v>73.4807256235828</v>
      </c>
      <c r="AE38" s="11" t="n">
        <f aca="false">IFERROR(F38/F$20*100,"")</f>
        <v>81.756234915527</v>
      </c>
      <c r="AF38" s="11" t="n">
        <f aca="false">IFERROR(H38/H$20*100,"")</f>
        <v>84.2309670325773</v>
      </c>
      <c r="AG38" s="11" t="n">
        <f aca="false">IFERROR(I38/I$20*100,"")</f>
        <v>64.9170375302239</v>
      </c>
      <c r="AH38" s="11" t="n">
        <f aca="false">IFERROR(J38/J$20*100,"")</f>
        <v>75.3162753478931</v>
      </c>
      <c r="AI38" s="11" t="n">
        <f aca="false">IFERROR(T38/T$20*100,"")</f>
        <v>83.0389251136139</v>
      </c>
      <c r="AJ38" s="11" t="n">
        <f aca="false">IFERROR(L38/L$20*100,"")</f>
        <v>170.91230407844</v>
      </c>
      <c r="AK38" s="11" t="n">
        <f aca="false">IFERROR(O38/O$20*100,"")</f>
        <v>1703.30227764192</v>
      </c>
      <c r="AL38" s="11" t="n">
        <f aca="false">IFERROR(Q38/Q$20*100,"")</f>
        <v>126.461560826593</v>
      </c>
      <c r="AM38" s="11" t="str">
        <f aca="false">IFERROR(Z38/Z$49*100,"")</f>
        <v/>
      </c>
      <c r="AN38" s="11" t="n">
        <f aca="false">IFERROR(I38/I$49*100,"")</f>
        <v>119.008921473368</v>
      </c>
      <c r="AO38" s="11" t="n">
        <f aca="false">IFERROR(T38/T$49*100,"")</f>
        <v>88.1373420800966</v>
      </c>
      <c r="AP38" s="21" t="n">
        <f aca="false">IFERROR(AVERAGEIFS('Segments Monthly'!U$2:U$655,'Segments Monthly'!$A$2:$A$655,"&gt;="&amp;DATE(A38,1,1),'Segments Monthly'!$A$2:$A$655,"&lt;="&amp;DATE(A38,12,31)),"")</f>
        <v>70.8802916666667</v>
      </c>
      <c r="AQ38" s="21" t="n">
        <f aca="false">IFERROR(AP38/AP$20*100,"")</f>
        <v>144.378943601868</v>
      </c>
    </row>
    <row r="39" customFormat="false" ht="15" hidden="false" customHeight="true" outlineLevel="0" collapsed="false">
      <c r="A39" s="15" t="n">
        <v>2009</v>
      </c>
      <c r="B39" s="8" t="n">
        <f aca="false">IFERROR(AVERAGEIFS('Segments Monthly'!B$2:B$655,'Segments Monthly'!$A$2:$A$655,"&gt;="&amp;DATE(A39,1,1),'Segments Monthly'!$A$2:$A$655,"&lt;="&amp;DATE(A39,12,31)),"")</f>
        <v>11836.25</v>
      </c>
      <c r="C39" s="8" t="n">
        <f aca="false">IFERROR(AVERAGEIFS('Segments Monthly'!C$2:C$655,'Segments Monthly'!$A$2:$A$655,"&gt;="&amp;DATE(A39,1,1),'Segments Monthly'!$A$2:$A$655,"&lt;="&amp;DATE(A39,12,31)),"")</f>
        <v>1456.825</v>
      </c>
      <c r="D39" s="8" t="n">
        <f aca="false">IFERROR(AVERAGEIFS('Segments Monthly'!D$2:D$655,'Segments Monthly'!$A$2:$A$655,"&gt;="&amp;DATE(A39,1,1),'Segments Monthly'!$A$2:$A$655,"&lt;="&amp;DATE(A39,12,31)),"")</f>
        <v>167.425</v>
      </c>
      <c r="E39" s="8" t="n">
        <f aca="false">IFERROR(AVERAGEIFS('Segments Monthly'!E$2:E$655,'Segments Monthly'!$A$2:$A$655,"&gt;="&amp;DATE(A39,1,1),'Segments Monthly'!$A$2:$A$655,"&lt;="&amp;DATE(A39,12,31)),"")</f>
        <v>521.925</v>
      </c>
      <c r="F39" s="8" t="n">
        <f aca="false">IFERROR(AVERAGEIFS('Segments Monthly'!F$2:F$655,'Segments Monthly'!$A$2:$A$655,"&gt;="&amp;DATE(A39,1,1),'Segments Monthly'!$A$2:$A$655,"&lt;="&amp;DATE(A39,12,31)),"")</f>
        <v>804.083333333333</v>
      </c>
      <c r="G39" s="8" t="n">
        <f aca="false">IFERROR(AVERAGEIFS('Segments Monthly'!G$2:G$655,'Segments Monthly'!$A$2:$A$655,"&gt;="&amp;DATE(A39,1,1),'Segments Monthly'!$A$2:$A$655,"&lt;="&amp;DATE(A39,12,31)),"")</f>
        <v>1312.29166666667</v>
      </c>
      <c r="H39" s="8" t="n">
        <f aca="false">IFERROR(AVERAGEIFS('Segments Monthly'!H$2:H$655,'Segments Monthly'!$A$2:$A$655,"&gt;="&amp;DATE(A39,1,1),'Segments Monthly'!$A$2:$A$655,"&lt;="&amp;DATE(A39,12,31)),"")</f>
        <v>1029.01666666667</v>
      </c>
      <c r="I39" s="8" t="n">
        <f aca="false">IFERROR(AVERAGEIFS('Segments Monthly'!I$2:I$655,'Segments Monthly'!$A$2:$A$655,"&gt;="&amp;DATE(A39,1,1),'Segments Monthly'!$A$2:$A$655,"&lt;="&amp;DATE(A39,12,31)),"")</f>
        <v>1125</v>
      </c>
      <c r="J39" s="8" t="n">
        <f aca="false">IFERROR(AVERAGEIFS('Segments Monthly'!J$2:J$655,'Segments Monthly'!$A$2:$A$655,"&gt;="&amp;DATE(A39,1,1),'Segments Monthly'!$A$2:$A$655,"&lt;="&amp;DATE(A39,12,31)),"")</f>
        <v>1347.95833333333</v>
      </c>
      <c r="K39" s="8" t="n">
        <f aca="false">IFERROR(AVERAGEIFS('Segments Monthly'!K$2:K$655,'Segments Monthly'!$A$2:$A$655,"&gt;="&amp;DATE(A39,1,1),'Segments Monthly'!$A$2:$A$655,"&lt;="&amp;DATE(A39,12,31)),"")</f>
        <v>384.141666666667</v>
      </c>
      <c r="L39" s="11" t="n">
        <f aca="false">IFERROR(AVERAGEIFS('Segments Monthly'!L$2:L$655,'Segments Monthly'!$A$2:$A$655,"&gt;="&amp;DATE(A39,1,1),'Segments Monthly'!$A$2:$A$655,"&lt;="&amp;DATE(A39,12,31)),"")</f>
        <v>86.8587166666667</v>
      </c>
      <c r="M39" s="11" t="n">
        <f aca="false">IFERROR(AVERAGEIFS('Segments Monthly'!M$2:M$655,'Segments Monthly'!$A$2:$A$655,"&gt;="&amp;DATE(A39,1,1),'Segments Monthly'!$A$2:$A$655,"&lt;="&amp;DATE(A39,12,31)),"")</f>
        <v>77.9028166666667</v>
      </c>
      <c r="N39" s="11" t="n">
        <f aca="false">IFERROR(AVERAGEIFS('Segments Monthly'!N$2:N$655,'Segments Monthly'!$A$2:$A$655,"&gt;="&amp;DATE(A39,1,1),'Segments Monthly'!$A$2:$A$655,"&lt;="&amp;DATE(A39,12,31)),"")</f>
        <v>97.7394416666667</v>
      </c>
      <c r="O39" s="11" t="n">
        <f aca="false">IFERROR(AVERAGEIFS('Segments Monthly'!O$2:O$655,'Segments Monthly'!$A$2:$A$655,"&gt;="&amp;DATE(A39,1,1),'Segments Monthly'!$A$2:$A$655,"&lt;="&amp;DATE(A39,12,31)),"")</f>
        <v>62.7018</v>
      </c>
      <c r="P39" s="11" t="n">
        <f aca="false">IFERROR(AVERAGEIFS('Segments Monthly'!P$2:P$655,'Segments Monthly'!$A$2:$A$655,"&gt;="&amp;DATE(A39,1,1),'Segments Monthly'!$A$2:$A$655,"&lt;="&amp;DATE(A39,12,31)),"")</f>
        <v>65.9942166666667</v>
      </c>
      <c r="Q39" s="11" t="n">
        <f aca="false">IFERROR(AVERAGEIFS('Segments Monthly'!Q$2:Q$655,'Segments Monthly'!$A$2:$A$655,"&gt;="&amp;DATE(A39,1,1),'Segments Monthly'!$A$2:$A$655,"&lt;="&amp;DATE(A39,12,31)),"")</f>
        <v>93.3811166666667</v>
      </c>
      <c r="R39" s="11" t="n">
        <f aca="false">IFERROR(AVERAGEIFS('Segments Monthly'!R$2:R$655,'Segments Monthly'!$A$2:$A$655,"&gt;="&amp;DATE(A39,1,1),'Segments Monthly'!$A$2:$A$655,"&lt;="&amp;DATE(A39,12,31)),"")</f>
        <v>105.070808333333</v>
      </c>
      <c r="S39" s="11" t="n">
        <v>11.7</v>
      </c>
      <c r="T39" s="8" t="n">
        <f aca="false">IFERROR(AVERAGEIFS('Segments Monthly'!S$2:S$655,'Segments Monthly'!$A$2:$A$655,"&gt;="&amp;DATE(A39,1,1),'Segments Monthly'!$A$2:$A$655,"&lt;="&amp;DATE(A39,12,31)),"")</f>
        <v>664.233333333333</v>
      </c>
      <c r="U39" s="11" t="n">
        <f aca="false">IFERROR(L39/L$30*100,"")</f>
        <v>93.1790267568255</v>
      </c>
      <c r="V39" s="11" t="n">
        <f aca="false">IFERROR(O39/O$30*100,"")</f>
        <v>201.733777506686</v>
      </c>
      <c r="W39" s="11" t="n">
        <f aca="false">IFERROR(P39/P$30*100,"")</f>
        <v>83.3949478030351</v>
      </c>
      <c r="X39" s="11" t="n">
        <f aca="false">IFERROR(Q39/Q$30*100,"")</f>
        <v>105.823869619178</v>
      </c>
      <c r="Y39" s="11" t="n">
        <f aca="false">IFERROR(R39/R$30*100,"")</f>
        <v>101.984914786744</v>
      </c>
      <c r="Z39" s="11" t="str">
        <f aca="false">IFERROR(AVERAGEIFS('Segments Monthly'!T$2:T$655,'Segments Monthly'!$A$2:$A$655,"&gt;="&amp;DATE(A39,1,1),'Segments Monthly'!$A$2:$A$655,"&lt;="&amp;DATE(A39,12,31)),"")</f>
        <v/>
      </c>
      <c r="AA39" s="11" t="n">
        <f aca="false">IFERROR(B39/B$20*100,"")</f>
        <v>66.8916245949815</v>
      </c>
      <c r="AB39" s="11" t="n">
        <f aca="false">IFERROR(C39/C$20*100,"")</f>
        <v>96.6871118141243</v>
      </c>
      <c r="AC39" s="11" t="n">
        <f aca="false">IFERROR(D39/D$20*100,"")</f>
        <v>18.546280312751</v>
      </c>
      <c r="AD39" s="11" t="n">
        <f aca="false">IFERROR(E39/E$20*100,"")</f>
        <v>64.5547309833024</v>
      </c>
      <c r="AE39" s="11" t="n">
        <f aca="false">IFERROR(F39/F$20*100,"")</f>
        <v>77.6267095736123</v>
      </c>
      <c r="AF39" s="11" t="n">
        <f aca="false">IFERROR(H39/H$20*100,"")</f>
        <v>72.9941418834643</v>
      </c>
      <c r="AG39" s="11" t="n">
        <f aca="false">IFERROR(I39/I$20*100,"")</f>
        <v>59.1337561761923</v>
      </c>
      <c r="AH39" s="11" t="n">
        <f aca="false">IFERROR(J39/J$20*100,"")</f>
        <v>63.1399184183305</v>
      </c>
      <c r="AI39" s="11" t="n">
        <f aca="false">IFERROR(T39/T$20*100,"")</f>
        <v>62.9978265164987</v>
      </c>
      <c r="AJ39" s="11" t="n">
        <f aca="false">IFERROR(L39/L$20*100,"")</f>
        <v>147.466628447847</v>
      </c>
      <c r="AK39" s="11" t="n">
        <f aca="false">IFERROR(O39/O$20*100,"")</f>
        <v>1520.6273114933</v>
      </c>
      <c r="AL39" s="11" t="n">
        <f aca="false">IFERROR(Q39/Q$20*100,"")</f>
        <v>125.695178926949</v>
      </c>
      <c r="AM39" s="11" t="str">
        <f aca="false">IFERROR(Z39/Z$49*100,"")</f>
        <v/>
      </c>
      <c r="AN39" s="11" t="n">
        <f aca="false">IFERROR(I39/I$49*100,"")</f>
        <v>108.406742096345</v>
      </c>
      <c r="AO39" s="11" t="n">
        <f aca="false">IFERROR(T39/T$49*100,"")</f>
        <v>66.8657617905139</v>
      </c>
      <c r="AP39" s="21" t="n">
        <f aca="false">IFERROR(AVERAGEIFS('Segments Monthly'!U$2:U$655,'Segments Monthly'!$A$2:$A$655,"&gt;="&amp;DATE(A39,1,1),'Segments Monthly'!$A$2:$A$655,"&lt;="&amp;DATE(A39,12,31)),"")</f>
        <v>51.1715583333333</v>
      </c>
      <c r="AQ39" s="21" t="n">
        <f aca="false">IFERROR(AP39/AP$20*100,"")</f>
        <v>104.233424565639</v>
      </c>
    </row>
    <row r="40" customFormat="false" ht="15" hidden="false" customHeight="true" outlineLevel="0" collapsed="false">
      <c r="A40" s="15" t="n">
        <v>2010</v>
      </c>
      <c r="B40" s="8" t="n">
        <f aca="false">IFERROR(AVERAGEIFS('Segments Monthly'!B$2:B$655,'Segments Monthly'!$A$2:$A$655,"&gt;="&amp;DATE(A40,1,1),'Segments Monthly'!$A$2:$A$655,"&lt;="&amp;DATE(A40,12,31)),"")</f>
        <v>11514.25</v>
      </c>
      <c r="C40" s="8" t="n">
        <f aca="false">IFERROR(AVERAGEIFS('Segments Monthly'!C$2:C$655,'Segments Monthly'!$A$2:$A$655,"&gt;="&amp;DATE(A40,1,1),'Segments Monthly'!$A$2:$A$655,"&lt;="&amp;DATE(A40,12,31)),"")</f>
        <v>1450.88333333333</v>
      </c>
      <c r="D40" s="8" t="n">
        <f aca="false">IFERROR(AVERAGEIFS('Segments Monthly'!D$2:D$655,'Segments Monthly'!$A$2:$A$655,"&gt;="&amp;DATE(A40,1,1),'Segments Monthly'!$A$2:$A$655,"&lt;="&amp;DATE(A40,12,31)),"")</f>
        <v>156.425</v>
      </c>
      <c r="E40" s="8" t="n">
        <f aca="false">IFERROR(AVERAGEIFS('Segments Monthly'!E$2:E$655,'Segments Monthly'!$A$2:$A$655,"&gt;="&amp;DATE(A40,1,1),'Segments Monthly'!$A$2:$A$655,"&lt;="&amp;DATE(A40,12,31)),"")</f>
        <v>487.683333333333</v>
      </c>
      <c r="F40" s="8" t="n">
        <f aca="false">IFERROR(AVERAGEIFS('Segments Monthly'!F$2:F$655,'Segments Monthly'!$A$2:$A$655,"&gt;="&amp;DATE(A40,1,1),'Segments Monthly'!$A$2:$A$655,"&lt;="&amp;DATE(A40,12,31)),"")</f>
        <v>786.258333333333</v>
      </c>
      <c r="G40" s="8" t="n">
        <f aca="false">IFERROR(AVERAGEIFS('Segments Monthly'!G$2:G$655,'Segments Monthly'!$A$2:$A$655,"&gt;="&amp;DATE(A40,1,1),'Segments Monthly'!$A$2:$A$655,"&lt;="&amp;DATE(A40,12,31)),"")</f>
        <v>1282.16666666667</v>
      </c>
      <c r="H40" s="8" t="n">
        <f aca="false">IFERROR(AVERAGEIFS('Segments Monthly'!H$2:H$655,'Segments Monthly'!$A$2:$A$655,"&gt;="&amp;DATE(A40,1,1),'Segments Monthly'!$A$2:$A$655,"&lt;="&amp;DATE(A40,12,31)),"")</f>
        <v>996.225</v>
      </c>
      <c r="I40" s="8" t="n">
        <f aca="false">IFERROR(AVERAGEIFS('Segments Monthly'!I$2:I$655,'Segments Monthly'!$A$2:$A$655,"&gt;="&amp;DATE(A40,1,1),'Segments Monthly'!$A$2:$A$655,"&lt;="&amp;DATE(A40,12,31)),"")</f>
        <v>1080.10833333333</v>
      </c>
      <c r="J40" s="8" t="n">
        <f aca="false">IFERROR(AVERAGEIFS('Segments Monthly'!J$2:J$655,'Segments Monthly'!$A$2:$A$655,"&gt;="&amp;DATE(A40,1,1),'Segments Monthly'!$A$2:$A$655,"&lt;="&amp;DATE(A40,12,31)),"")</f>
        <v>1333.025</v>
      </c>
      <c r="K40" s="8" t="n">
        <f aca="false">IFERROR(AVERAGEIFS('Segments Monthly'!K$2:K$655,'Segments Monthly'!$A$2:$A$655,"&gt;="&amp;DATE(A40,1,1),'Segments Monthly'!$A$2:$A$655,"&lt;="&amp;DATE(A40,12,31)),"")</f>
        <v>357.041666666667</v>
      </c>
      <c r="L40" s="11" t="n">
        <f aca="false">IFERROR(AVERAGEIFS('Segments Monthly'!L$2:L$655,'Segments Monthly'!$A$2:$A$655,"&gt;="&amp;DATE(A40,1,1),'Segments Monthly'!$A$2:$A$655,"&lt;="&amp;DATE(A40,12,31)),"")</f>
        <v>92.5999166666667</v>
      </c>
      <c r="M40" s="11" t="n">
        <f aca="false">IFERROR(AVERAGEIFS('Segments Monthly'!M$2:M$655,'Segments Monthly'!$A$2:$A$655,"&gt;="&amp;DATE(A40,1,1),'Segments Monthly'!$A$2:$A$655,"&lt;="&amp;DATE(A40,12,31)),"")</f>
        <v>86.4375333333333</v>
      </c>
      <c r="N40" s="11" t="n">
        <f aca="false">IFERROR(AVERAGEIFS('Segments Monthly'!N$2:N$655,'Segments Monthly'!$A$2:$A$655,"&gt;="&amp;DATE(A40,1,1),'Segments Monthly'!$A$2:$A$655,"&lt;="&amp;DATE(A40,12,31)),"")</f>
        <v>99.8544583333333</v>
      </c>
      <c r="O40" s="11" t="n">
        <f aca="false">IFERROR(AVERAGEIFS('Segments Monthly'!O$2:O$655,'Segments Monthly'!$A$2:$A$655,"&gt;="&amp;DATE(A40,1,1),'Segments Monthly'!$A$2:$A$655,"&lt;="&amp;DATE(A40,12,31)),"")</f>
        <v>71.718725</v>
      </c>
      <c r="P40" s="11" t="n">
        <f aca="false">IFERROR(AVERAGEIFS('Segments Monthly'!P$2:P$655,'Segments Monthly'!$A$2:$A$655,"&gt;="&amp;DATE(A40,1,1),'Segments Monthly'!$A$2:$A$655,"&lt;="&amp;DATE(A40,12,31)),"")</f>
        <v>76.5285083333333</v>
      </c>
      <c r="Q40" s="11" t="n">
        <f aca="false">IFERROR(AVERAGEIFS('Segments Monthly'!Q$2:Q$655,'Segments Monthly'!$A$2:$A$655,"&gt;="&amp;DATE(A40,1,1),'Segments Monthly'!$A$2:$A$655,"&lt;="&amp;DATE(A40,12,31)),"")</f>
        <v>93.8098833333333</v>
      </c>
      <c r="R40" s="11" t="n">
        <f aca="false">IFERROR(AVERAGEIFS('Segments Monthly'!R$2:R$655,'Segments Monthly'!$A$2:$A$655,"&gt;="&amp;DATE(A40,1,1),'Segments Monthly'!$A$2:$A$655,"&lt;="&amp;DATE(A40,12,31)),"")</f>
        <v>108.56475</v>
      </c>
      <c r="S40" s="11" t="n">
        <v>11.875</v>
      </c>
      <c r="T40" s="8" t="n">
        <f aca="false">IFERROR(AVERAGEIFS('Segments Monthly'!S$2:S$655,'Segments Monthly'!$A$2:$A$655,"&gt;="&amp;DATE(A40,1,1),'Segments Monthly'!$A$2:$A$655,"&lt;="&amp;DATE(A40,12,31)),"")</f>
        <v>678.325</v>
      </c>
      <c r="U40" s="11" t="n">
        <f aca="false">IFERROR(L40/L$30*100,"")</f>
        <v>99.3379875260626</v>
      </c>
      <c r="V40" s="11" t="n">
        <f aca="false">IFERROR(O40/O$30*100,"")</f>
        <v>230.744401471939</v>
      </c>
      <c r="W40" s="11" t="n">
        <f aca="false">IFERROR(P40/P$30*100,"")</f>
        <v>96.706821904381</v>
      </c>
      <c r="X40" s="11" t="n">
        <f aca="false">IFERROR(Q40/Q$30*100,"")</f>
        <v>106.309768154664</v>
      </c>
      <c r="Y40" s="11" t="n">
        <f aca="false">IFERROR(R40/R$30*100,"")</f>
        <v>105.376240586908</v>
      </c>
      <c r="Z40" s="11" t="str">
        <f aca="false">IFERROR(AVERAGEIFS('Segments Monthly'!T$2:T$655,'Segments Monthly'!$A$2:$A$655,"&gt;="&amp;DATE(A40,1,1),'Segments Monthly'!$A$2:$A$655,"&lt;="&amp;DATE(A40,12,31)),"")</f>
        <v/>
      </c>
      <c r="AA40" s="11" t="n">
        <f aca="false">IFERROR(B40/B$20*100,"")</f>
        <v>65.071867229297</v>
      </c>
      <c r="AB40" s="11" t="n">
        <f aca="false">IFERROR(C40/C$20*100,"")</f>
        <v>96.2927730367404</v>
      </c>
      <c r="AC40" s="11" t="n">
        <f aca="false">IFERROR(D40/D$20*100,"")</f>
        <v>17.3277700338783</v>
      </c>
      <c r="AD40" s="11" t="n">
        <f aca="false">IFERROR(E40/E$20*100,"")</f>
        <v>60.3195217480932</v>
      </c>
      <c r="AE40" s="11" t="n">
        <f aca="false">IFERROR(F40/F$20*100,"")</f>
        <v>75.9058728881738</v>
      </c>
      <c r="AF40" s="11" t="n">
        <f aca="false">IFERROR(H40/H$20*100,"")</f>
        <v>70.6680380925358</v>
      </c>
      <c r="AG40" s="11" t="n">
        <f aca="false">IFERROR(I40/I$20*100,"")</f>
        <v>56.7741002908505</v>
      </c>
      <c r="AH40" s="11" t="n">
        <f aca="false">IFERROR(J40/J$20*100,"")</f>
        <v>62.440423912407</v>
      </c>
      <c r="AI40" s="11" t="n">
        <f aca="false">IFERROR(T40/T$20*100,"")</f>
        <v>64.3343212803794</v>
      </c>
      <c r="AJ40" s="11" t="n">
        <f aca="false">IFERROR(L40/L$20*100,"")</f>
        <v>157.213898954892</v>
      </c>
      <c r="AK40" s="11" t="n">
        <f aca="false">IFERROR(O40/O$20*100,"")</f>
        <v>1739.30336896991</v>
      </c>
      <c r="AL40" s="11" t="n">
        <f aca="false">IFERROR(Q40/Q$20*100,"")</f>
        <v>126.272318126054</v>
      </c>
      <c r="AM40" s="11" t="str">
        <f aca="false">IFERROR(Z40/Z$49*100,"")</f>
        <v/>
      </c>
      <c r="AN40" s="11" t="n">
        <f aca="false">IFERROR(I40/I$49*100,"")</f>
        <v>104.080911580249</v>
      </c>
      <c r="AO40" s="11" t="n">
        <f aca="false">IFERROR(T40/T$49*100,"")</f>
        <v>68.2843145479254</v>
      </c>
      <c r="AP40" s="21" t="n">
        <f aca="false">IFERROR(AVERAGEIFS('Segments Monthly'!U$2:U$655,'Segments Monthly'!$A$2:$A$655,"&gt;="&amp;DATE(A40,1,1),'Segments Monthly'!$A$2:$A$655,"&lt;="&amp;DATE(A40,12,31)),"")</f>
        <v>68.0457</v>
      </c>
      <c r="AQ40" s="21" t="n">
        <f aca="false">IFERROR(AP40/AP$20*100,"")</f>
        <v>138.605048760963</v>
      </c>
      <c r="AR40" s="21" t="n">
        <f aca="false">IFERROR(AA40/AA$40*100,"")</f>
        <v>100</v>
      </c>
      <c r="AS40" s="21" t="n">
        <f aca="false">IFERROR(AB40/AB$40*100,"")</f>
        <v>100</v>
      </c>
      <c r="AT40" s="21" t="n">
        <f aca="false">IFERROR(AC40/AC$40*100,"")</f>
        <v>100</v>
      </c>
      <c r="AU40" s="21" t="n">
        <f aca="false">IFERROR(AD40/AD$40*100,"")</f>
        <v>100</v>
      </c>
      <c r="AV40" s="21" t="n">
        <f aca="false">IFERROR(AE40/AE$40*100,"")</f>
        <v>100</v>
      </c>
      <c r="AW40" s="21" t="n">
        <f aca="false">IFERROR(AF40/AF$40*100,"")</f>
        <v>100</v>
      </c>
      <c r="AX40" s="21" t="n">
        <f aca="false">IFERROR(AG40/AG$40*100,"")</f>
        <v>100</v>
      </c>
      <c r="AY40" s="21" t="n">
        <f aca="false">IFERROR(AH40/AH$40*100,"")</f>
        <v>100</v>
      </c>
      <c r="AZ40" s="21" t="n">
        <f aca="false">IFERROR(AI40/AI$40*100,"")</f>
        <v>100</v>
      </c>
    </row>
    <row r="41" customFormat="false" ht="15" hidden="false" customHeight="true" outlineLevel="0" collapsed="false">
      <c r="A41" s="15" t="n">
        <v>2011</v>
      </c>
      <c r="B41" s="8" t="n">
        <f aca="false">IFERROR(AVERAGEIFS('Segments Monthly'!B$2:B$655,'Segments Monthly'!$A$2:$A$655,"&gt;="&amp;DATE(A41,1,1),'Segments Monthly'!$A$2:$A$655,"&lt;="&amp;DATE(A41,12,31)),"")</f>
        <v>11710.4166666667</v>
      </c>
      <c r="C41" s="8" t="n">
        <f aca="false">IFERROR(AVERAGEIFS('Segments Monthly'!C$2:C$655,'Segments Monthly'!$A$2:$A$655,"&gt;="&amp;DATE(A41,1,1),'Segments Monthly'!$A$2:$A$655,"&lt;="&amp;DATE(A41,12,31)),"")</f>
        <v>1458.91666666667</v>
      </c>
      <c r="D41" s="8" t="n">
        <f aca="false">IFERROR(AVERAGEIFS('Segments Monthly'!D$2:D$655,'Segments Monthly'!$A$2:$A$655,"&gt;="&amp;DATE(A41,1,1),'Segments Monthly'!$A$2:$A$655,"&lt;="&amp;DATE(A41,12,31)),"")</f>
        <v>151.841666666667</v>
      </c>
      <c r="E41" s="8" t="n">
        <f aca="false">IFERROR(AVERAGEIFS('Segments Monthly'!E$2:E$655,'Segments Monthly'!$A$2:$A$655,"&gt;="&amp;DATE(A41,1,1),'Segments Monthly'!$A$2:$A$655,"&lt;="&amp;DATE(A41,12,31)),"")</f>
        <v>471.716666666667</v>
      </c>
      <c r="F41" s="8" t="n">
        <f aca="false">IFERROR(AVERAGEIFS('Segments Monthly'!F$2:F$655,'Segments Monthly'!$A$2:$A$655,"&gt;="&amp;DATE(A41,1,1),'Segments Monthly'!$A$2:$A$655,"&lt;="&amp;DATE(A41,12,31)),"")</f>
        <v>783.333333333333</v>
      </c>
      <c r="G41" s="8" t="n">
        <f aca="false">IFERROR(AVERAGEIFS('Segments Monthly'!G$2:G$655,'Segments Monthly'!$A$2:$A$655,"&gt;="&amp;DATE(A41,1,1),'Segments Monthly'!$A$2:$A$655,"&lt;="&amp;DATE(A41,12,31)),"")</f>
        <v>1348.29166666667</v>
      </c>
      <c r="H41" s="8" t="n">
        <f aca="false">IFERROR(AVERAGEIFS('Segments Monthly'!H$2:H$655,'Segments Monthly'!$A$2:$A$655,"&gt;="&amp;DATE(A41,1,1),'Segments Monthly'!$A$2:$A$655,"&lt;="&amp;DATE(A41,12,31)),"")</f>
        <v>1055.675</v>
      </c>
      <c r="I41" s="8" t="n">
        <f aca="false">IFERROR(AVERAGEIFS('Segments Monthly'!I$2:I$655,'Segments Monthly'!$A$2:$A$655,"&gt;="&amp;DATE(A41,1,1),'Segments Monthly'!$A$2:$A$655,"&lt;="&amp;DATE(A41,12,31)),"")</f>
        <v>1086.38333333333</v>
      </c>
      <c r="J41" s="8" t="n">
        <f aca="false">IFERROR(AVERAGEIFS('Segments Monthly'!J$2:J$655,'Segments Monthly'!$A$2:$A$655,"&gt;="&amp;DATE(A41,1,1),'Segments Monthly'!$A$2:$A$655,"&lt;="&amp;DATE(A41,12,31)),"")</f>
        <v>1381.73333333333</v>
      </c>
      <c r="K41" s="8" t="n">
        <f aca="false">IFERROR(AVERAGEIFS('Segments Monthly'!K$2:K$655,'Segments Monthly'!$A$2:$A$655,"&gt;="&amp;DATE(A41,1,1),'Segments Monthly'!$A$2:$A$655,"&lt;="&amp;DATE(A41,12,31)),"")</f>
        <v>353.2</v>
      </c>
      <c r="L41" s="11" t="n">
        <f aca="false">IFERROR(AVERAGEIFS('Segments Monthly'!L$2:L$655,'Segments Monthly'!$A$2:$A$655,"&gt;="&amp;DATE(A41,1,1),'Segments Monthly'!$A$2:$A$655,"&lt;="&amp;DATE(A41,12,31)),"")</f>
        <v>95.6048166666667</v>
      </c>
      <c r="M41" s="11" t="n">
        <f aca="false">IFERROR(AVERAGEIFS('Segments Monthly'!M$2:M$655,'Segments Monthly'!$A$2:$A$655,"&gt;="&amp;DATE(A41,1,1),'Segments Monthly'!$A$2:$A$655,"&lt;="&amp;DATE(A41,12,31)),"")</f>
        <v>91.7731833333333</v>
      </c>
      <c r="N41" s="11" t="n">
        <f aca="false">IFERROR(AVERAGEIFS('Segments Monthly'!N$2:N$655,'Segments Monthly'!$A$2:$A$655,"&gt;="&amp;DATE(A41,1,1),'Segments Monthly'!$A$2:$A$655,"&lt;="&amp;DATE(A41,12,31)),"")</f>
        <v>100.011383333333</v>
      </c>
      <c r="O41" s="11" t="n">
        <f aca="false">IFERROR(AVERAGEIFS('Segments Monthly'!O$2:O$655,'Segments Monthly'!$A$2:$A$655,"&gt;="&amp;DATE(A41,1,1),'Segments Monthly'!$A$2:$A$655,"&lt;="&amp;DATE(A41,12,31)),"")</f>
        <v>77.60425</v>
      </c>
      <c r="P41" s="11" t="n">
        <f aca="false">IFERROR(AVERAGEIFS('Segments Monthly'!P$2:P$655,'Segments Monthly'!$A$2:$A$655,"&gt;="&amp;DATE(A41,1,1),'Segments Monthly'!$A$2:$A$655,"&lt;="&amp;DATE(A41,12,31)),"")</f>
        <v>80.1350666666667</v>
      </c>
      <c r="Q41" s="11" t="n">
        <f aca="false">IFERROR(AVERAGEIFS('Segments Monthly'!Q$2:Q$655,'Segments Monthly'!$A$2:$A$655,"&gt;="&amp;DATE(A41,1,1),'Segments Monthly'!$A$2:$A$655,"&lt;="&amp;DATE(A41,12,31)),"")</f>
        <v>93.6309083333333</v>
      </c>
      <c r="R41" s="11" t="n">
        <f aca="false">IFERROR(AVERAGEIFS('Segments Monthly'!R$2:R$655,'Segments Monthly'!$A$2:$A$655,"&gt;="&amp;DATE(A41,1,1),'Segments Monthly'!$A$2:$A$655,"&lt;="&amp;DATE(A41,12,31)),"")</f>
        <v>108.554283333333</v>
      </c>
      <c r="S41" s="11" t="n">
        <v>11.95</v>
      </c>
      <c r="T41" s="8" t="n">
        <f aca="false">IFERROR(AVERAGEIFS('Segments Monthly'!S$2:S$655,'Segments Monthly'!$A$2:$A$655,"&gt;="&amp;DATE(A41,1,1),'Segments Monthly'!$A$2:$A$655,"&lt;="&amp;DATE(A41,12,31)),"")</f>
        <v>717.858333333333</v>
      </c>
      <c r="U41" s="11" t="n">
        <f aca="false">IFERROR(L41/L$30*100,"")</f>
        <v>102.561540305182</v>
      </c>
      <c r="V41" s="11" t="n">
        <f aca="false">IFERROR(O41/O$30*100,"")</f>
        <v>249.680208591671</v>
      </c>
      <c r="W41" s="11" t="n">
        <f aca="false">IFERROR(P41/P$30*100,"")</f>
        <v>101.264323442373</v>
      </c>
      <c r="X41" s="11" t="n">
        <f aca="false">IFERROR(Q41/Q$30*100,"")</f>
        <v>106.106945274181</v>
      </c>
      <c r="Y41" s="11" t="n">
        <f aca="false">IFERROR(R41/R$30*100,"")</f>
        <v>105.366081322646</v>
      </c>
      <c r="Z41" s="11" t="str">
        <f aca="false">IFERROR(AVERAGEIFS('Segments Monthly'!T$2:T$655,'Segments Monthly'!$A$2:$A$655,"&gt;="&amp;DATE(A41,1,1),'Segments Monthly'!$A$2:$A$655,"&lt;="&amp;DATE(A41,12,31)),"")</f>
        <v/>
      </c>
      <c r="AA41" s="11" t="n">
        <f aca="false">IFERROR(B41/B$20*100,"")</f>
        <v>66.180487529199</v>
      </c>
      <c r="AB41" s="11" t="n">
        <f aca="false">IFERROR(C41/C$20*100,"")</f>
        <v>96.8259323374389</v>
      </c>
      <c r="AC41" s="11" t="n">
        <f aca="false">IFERROR(D41/D$20*100,"")</f>
        <v>16.8200574176813</v>
      </c>
      <c r="AD41" s="11" t="n">
        <f aca="false">IFERROR(E41/E$20*100,"")</f>
        <v>58.3446712018141</v>
      </c>
      <c r="AE41" s="11" t="n">
        <f aca="false">IFERROR(F41/F$20*100,"")</f>
        <v>75.6234915526951</v>
      </c>
      <c r="AF41" s="11" t="n">
        <f aca="false">IFERROR(H41/H$20*100,"")</f>
        <v>74.8851726400539</v>
      </c>
      <c r="AG41" s="11" t="n">
        <f aca="false">IFERROR(I41/I$20*100,"")</f>
        <v>57.1039352419666</v>
      </c>
      <c r="AH41" s="11" t="n">
        <f aca="false">IFERROR(J41/J$20*100,"")</f>
        <v>64.7219782578996</v>
      </c>
      <c r="AI41" s="11" t="n">
        <f aca="false">IFERROR(T41/T$20*100,"")</f>
        <v>68.083777909504</v>
      </c>
      <c r="AJ41" s="11" t="n">
        <f aca="false">IFERROR(L41/L$20*100,"")</f>
        <v>162.315545500321</v>
      </c>
      <c r="AK41" s="11" t="n">
        <f aca="false">IFERROR(O41/O$20*100,"")</f>
        <v>1882.03754976658</v>
      </c>
      <c r="AL41" s="11" t="n">
        <f aca="false">IFERROR(Q41/Q$20*100,"")</f>
        <v>126.031409734171</v>
      </c>
      <c r="AM41" s="11" t="str">
        <f aca="false">IFERROR(Z41/Z$49*100,"")</f>
        <v/>
      </c>
      <c r="AN41" s="11" t="n">
        <f aca="false">IFERROR(I41/I$49*100,"")</f>
        <v>104.685580297275</v>
      </c>
      <c r="AO41" s="11" t="n">
        <f aca="false">IFERROR(T41/T$49*100,"")</f>
        <v>72.2639800010067</v>
      </c>
      <c r="AP41" s="21" t="n">
        <f aca="false">IFERROR(AVERAGEIFS('Segments Monthly'!U$2:U$655,'Segments Monthly'!$A$2:$A$655,"&gt;="&amp;DATE(A41,1,1),'Segments Monthly'!$A$2:$A$655,"&lt;="&amp;DATE(A41,12,31)),"")</f>
        <v>74.5406833333333</v>
      </c>
      <c r="AQ41" s="21" t="n">
        <f aca="false">IFERROR(AP41/AP$20*100,"")</f>
        <v>151.834943987529</v>
      </c>
      <c r="AR41" s="21" t="n">
        <f aca="false">IFERROR(AA41/AA$40*100,"")</f>
        <v>101.70368601226</v>
      </c>
      <c r="AS41" s="21" t="n">
        <f aca="false">IFERROR(AB41/AB$40*100,"")</f>
        <v>100.553685685732</v>
      </c>
      <c r="AT41" s="21" t="n">
        <f aca="false">IFERROR(AC41/AC$40*100,"")</f>
        <v>97.0699483245432</v>
      </c>
      <c r="AU41" s="21" t="n">
        <f aca="false">IFERROR(AD41/AD$40*100,"")</f>
        <v>96.7260175660435</v>
      </c>
      <c r="AV41" s="21" t="n">
        <f aca="false">IFERROR(AE41/AE$40*100,"")</f>
        <v>99.6279848650253</v>
      </c>
      <c r="AW41" s="21" t="n">
        <f aca="false">IFERROR(AF41/AF$40*100,"")</f>
        <v>105.967527415995</v>
      </c>
      <c r="AX41" s="21" t="n">
        <f aca="false">IFERROR(AG41/AG$40*100,"")</f>
        <v>100.580960243186</v>
      </c>
      <c r="AY41" s="21" t="n">
        <f aca="false">IFERROR(AH41/AH$40*100,"")</f>
        <v>103.653969980558</v>
      </c>
      <c r="AZ41" s="21" t="n">
        <f aca="false">IFERROR(AI41/AI$40*100,"")</f>
        <v>105.828081426062</v>
      </c>
    </row>
    <row r="42" customFormat="false" ht="15" hidden="false" customHeight="true" outlineLevel="0" collapsed="false">
      <c r="A42" s="15" t="n">
        <v>2012</v>
      </c>
      <c r="B42" s="8" t="n">
        <f aca="false">IFERROR(AVERAGEIFS('Segments Monthly'!B$2:B$655,'Segments Monthly'!$A$2:$A$655,"&gt;="&amp;DATE(A42,1,1),'Segments Monthly'!$A$2:$A$655,"&lt;="&amp;DATE(A42,12,31)),"")</f>
        <v>11907.6666666667</v>
      </c>
      <c r="C42" s="8" t="n">
        <f aca="false">IFERROR(AVERAGEIFS('Segments Monthly'!C$2:C$655,'Segments Monthly'!$A$2:$A$655,"&gt;="&amp;DATE(A42,1,1),'Segments Monthly'!$A$2:$A$655,"&lt;="&amp;DATE(A42,12,31)),"")</f>
        <v>1469.20833333333</v>
      </c>
      <c r="D42" s="8" t="n">
        <f aca="false">IFERROR(AVERAGEIFS('Segments Monthly'!D$2:D$655,'Segments Monthly'!$A$2:$A$655,"&gt;="&amp;DATE(A42,1,1),'Segments Monthly'!$A$2:$A$655,"&lt;="&amp;DATE(A42,12,31)),"")</f>
        <v>148.016666666667</v>
      </c>
      <c r="E42" s="8" t="n">
        <f aca="false">IFERROR(AVERAGEIFS('Segments Monthly'!E$2:E$655,'Segments Monthly'!$A$2:$A$655,"&gt;="&amp;DATE(A42,1,1),'Segments Monthly'!$A$2:$A$655,"&lt;="&amp;DATE(A42,12,31)),"")</f>
        <v>461.741666666667</v>
      </c>
      <c r="F42" s="8" t="n">
        <f aca="false">IFERROR(AVERAGEIFS('Segments Monthly'!F$2:F$655,'Segments Monthly'!$A$2:$A$655,"&gt;="&amp;DATE(A42,1,1),'Segments Monthly'!$A$2:$A$655,"&lt;="&amp;DATE(A42,12,31)),"")</f>
        <v>783.641666666667</v>
      </c>
      <c r="G42" s="8" t="n">
        <f aca="false">IFERROR(AVERAGEIFS('Segments Monthly'!G$2:G$655,'Segments Monthly'!$A$2:$A$655,"&gt;="&amp;DATE(A42,1,1),'Segments Monthly'!$A$2:$A$655,"&lt;="&amp;DATE(A42,12,31)),"")</f>
        <v>1409.525</v>
      </c>
      <c r="H42" s="8" t="n">
        <f aca="false">IFERROR(AVERAGEIFS('Segments Monthly'!H$2:H$655,'Segments Monthly'!$A$2:$A$655,"&gt;="&amp;DATE(A42,1,1),'Segments Monthly'!$A$2:$A$655,"&lt;="&amp;DATE(A42,12,31)),"")</f>
        <v>1098.45</v>
      </c>
      <c r="I42" s="8" t="n">
        <f aca="false">IFERROR(AVERAGEIFS('Segments Monthly'!I$2:I$655,'Segments Monthly'!$A$2:$A$655,"&gt;="&amp;DATE(A42,1,1),'Segments Monthly'!$A$2:$A$655,"&lt;="&amp;DATE(A42,12,31)),"")</f>
        <v>1069.48333333333</v>
      </c>
      <c r="J42" s="8" t="n">
        <f aca="false">IFERROR(AVERAGEIFS('Segments Monthly'!J$2:J$655,'Segments Monthly'!$A$2:$A$655,"&gt;="&amp;DATE(A42,1,1),'Segments Monthly'!$A$2:$A$655,"&lt;="&amp;DATE(A42,12,31)),"")</f>
        <v>1461.15833333333</v>
      </c>
      <c r="K42" s="8" t="n">
        <f aca="false">IFERROR(AVERAGEIFS('Segments Monthly'!K$2:K$655,'Segments Monthly'!$A$2:$A$655,"&gt;="&amp;DATE(A42,1,1),'Segments Monthly'!$A$2:$A$655,"&lt;="&amp;DATE(A42,12,31)),"")</f>
        <v>351.266666666667</v>
      </c>
      <c r="L42" s="11" t="n">
        <f aca="false">IFERROR(AVERAGEIFS('Segments Monthly'!L$2:L$655,'Segments Monthly'!$A$2:$A$655,"&gt;="&amp;DATE(A42,1,1),'Segments Monthly'!$A$2:$A$655,"&lt;="&amp;DATE(A42,12,31)),"")</f>
        <v>98.393875</v>
      </c>
      <c r="M42" s="11" t="n">
        <f aca="false">IFERROR(AVERAGEIFS('Segments Monthly'!M$2:M$655,'Segments Monthly'!$A$2:$A$655,"&gt;="&amp;DATE(A42,1,1),'Segments Monthly'!$A$2:$A$655,"&lt;="&amp;DATE(A42,12,31)),"")</f>
        <v>96.9359666666667</v>
      </c>
      <c r="N42" s="11" t="n">
        <f aca="false">IFERROR(AVERAGEIFS('Segments Monthly'!N$2:N$655,'Segments Monthly'!$A$2:$A$655,"&gt;="&amp;DATE(A42,1,1),'Segments Monthly'!$A$2:$A$655,"&lt;="&amp;DATE(A42,12,31)),"")</f>
        <v>100.061816666667</v>
      </c>
      <c r="O42" s="11" t="n">
        <f aca="false">IFERROR(AVERAGEIFS('Segments Monthly'!O$2:O$655,'Segments Monthly'!$A$2:$A$655,"&gt;="&amp;DATE(A42,1,1),'Segments Monthly'!$A$2:$A$655,"&lt;="&amp;DATE(A42,12,31)),"")</f>
        <v>83.6322083333333</v>
      </c>
      <c r="P42" s="11" t="n">
        <f aca="false">IFERROR(AVERAGEIFS('Segments Monthly'!P$2:P$655,'Segments Monthly'!$A$2:$A$655,"&gt;="&amp;DATE(A42,1,1),'Segments Monthly'!$A$2:$A$655,"&lt;="&amp;DATE(A42,12,31)),"")</f>
        <v>88.9479416666667</v>
      </c>
      <c r="Q42" s="11" t="n">
        <f aca="false">IFERROR(AVERAGEIFS('Segments Monthly'!Q$2:Q$655,'Segments Monthly'!$A$2:$A$655,"&gt;="&amp;DATE(A42,1,1),'Segments Monthly'!$A$2:$A$655,"&lt;="&amp;DATE(A42,12,31)),"")</f>
        <v>93.40425</v>
      </c>
      <c r="R42" s="11" t="n">
        <f aca="false">IFERROR(AVERAGEIFS('Segments Monthly'!R$2:R$655,'Segments Monthly'!$A$2:$A$655,"&gt;="&amp;DATE(A42,1,1),'Segments Monthly'!$A$2:$A$655,"&lt;="&amp;DATE(A42,12,31)),"")</f>
        <v>107.106658333333</v>
      </c>
      <c r="S42" s="11" t="n">
        <v>11.825</v>
      </c>
      <c r="T42" s="8" t="n">
        <f aca="false">IFERROR(AVERAGEIFS('Segments Monthly'!S$2:S$655,'Segments Monthly'!$A$2:$A$655,"&gt;="&amp;DATE(A42,1,1),'Segments Monthly'!$A$2:$A$655,"&lt;="&amp;DATE(A42,12,31)),"")</f>
        <v>777.333333333333</v>
      </c>
      <c r="U42" s="11" t="n">
        <f aca="false">IFERROR(L42/L$30*100,"")</f>
        <v>105.553545610365</v>
      </c>
      <c r="V42" s="11" t="n">
        <f aca="false">IFERROR(O42/O$30*100,"")</f>
        <v>269.074273917328</v>
      </c>
      <c r="W42" s="11" t="n">
        <f aca="false">IFERROR(P42/P$30*100,"")</f>
        <v>112.400894004789</v>
      </c>
      <c r="X42" s="11" t="n">
        <f aca="false">IFERROR(Q42/Q$30*100,"")</f>
        <v>105.850085399605</v>
      </c>
      <c r="Y42" s="11" t="n">
        <f aca="false">IFERROR(R42/R$30*100,"")</f>
        <v>103.960972571604</v>
      </c>
      <c r="Z42" s="11" t="str">
        <f aca="false">IFERROR(AVERAGEIFS('Segments Monthly'!T$2:T$655,'Segments Monthly'!$A$2:$A$655,"&gt;="&amp;DATE(A42,1,1),'Segments Monthly'!$A$2:$A$655,"&lt;="&amp;DATE(A42,12,31)),"")</f>
        <v/>
      </c>
      <c r="AA42" s="11" t="n">
        <f aca="false">IFERROR(B42/B$20*100,"")</f>
        <v>67.2952302011906</v>
      </c>
      <c r="AB42" s="11" t="n">
        <f aca="false">IFERROR(C42/C$20*100,"")</f>
        <v>97.5089735577322</v>
      </c>
      <c r="AC42" s="11" t="n">
        <f aca="false">IFERROR(D42/D$20*100,"")</f>
        <v>16.3963481616188</v>
      </c>
      <c r="AD42" s="11" t="n">
        <f aca="false">IFERROR(E42/E$20*100,"")</f>
        <v>57.1109049680478</v>
      </c>
      <c r="AE42" s="11" t="n">
        <f aca="false">IFERROR(F42/F$20*100,"")</f>
        <v>75.6532582461786</v>
      </c>
      <c r="AF42" s="11" t="n">
        <f aca="false">IFERROR(H42/H$20*100,"")</f>
        <v>77.9194523754633</v>
      </c>
      <c r="AG42" s="11" t="n">
        <f aca="false">IFERROR(I42/I$20*100,"")</f>
        <v>56.2156148158531</v>
      </c>
      <c r="AH42" s="11" t="n">
        <f aca="false">IFERROR(J42/J$20*100,"")</f>
        <v>68.4423365926967</v>
      </c>
      <c r="AI42" s="11" t="n">
        <f aca="false">IFERROR(T42/T$20*100,"")</f>
        <v>73.7245603635645</v>
      </c>
      <c r="AJ42" s="11" t="n">
        <f aca="false">IFERROR(L42/L$20*100,"")</f>
        <v>167.050741284291</v>
      </c>
      <c r="AK42" s="11" t="n">
        <f aca="false">IFERROR(O42/O$20*100,"")</f>
        <v>2028.2259857319</v>
      </c>
      <c r="AL42" s="11" t="n">
        <f aca="false">IFERROR(Q42/Q$20*100,"")</f>
        <v>125.726317433065</v>
      </c>
      <c r="AM42" s="11" t="str">
        <f aca="false">IFERROR(Z42/Z$49*100,"")</f>
        <v/>
      </c>
      <c r="AN42" s="11" t="n">
        <f aca="false">IFERROR(I42/I$49*100,"")</f>
        <v>103.057070127117</v>
      </c>
      <c r="AO42" s="11" t="n">
        <f aca="false">IFERROR(T42/T$49*100,"")</f>
        <v>78.2510947435532</v>
      </c>
      <c r="AP42" s="21" t="n">
        <f aca="false">IFERROR(AVERAGEIFS('Segments Monthly'!U$2:U$655,'Segments Monthly'!$A$2:$A$655,"&gt;="&amp;DATE(A42,1,1),'Segments Monthly'!$A$2:$A$655,"&lt;="&amp;DATE(A42,12,31)),"")</f>
        <v>83.0829416666667</v>
      </c>
      <c r="AQ42" s="21" t="n">
        <f aca="false">IFERROR(AP42/AP$20*100,"")</f>
        <v>169.235016774206</v>
      </c>
      <c r="AR42" s="21" t="n">
        <f aca="false">IFERROR(AA42/AA$40*100,"")</f>
        <v>103.416780655854</v>
      </c>
      <c r="AS42" s="21" t="n">
        <f aca="false">IFERROR(AB42/AB$40*100,"")</f>
        <v>101.263023675232</v>
      </c>
      <c r="AT42" s="21" t="n">
        <f aca="false">IFERROR(AC42/AC$40*100,"")</f>
        <v>94.6246870172074</v>
      </c>
      <c r="AU42" s="21" t="n">
        <f aca="false">IFERROR(AD42/AD$40*100,"")</f>
        <v>94.6806329243703</v>
      </c>
      <c r="AV42" s="21" t="n">
        <f aca="false">IFERROR(AE42/AE$40*100,"")</f>
        <v>99.6672001356637</v>
      </c>
      <c r="AW42" s="21" t="n">
        <f aca="false">IFERROR(AF42/AF$40*100,"")</f>
        <v>110.261236166529</v>
      </c>
      <c r="AX42" s="21" t="n">
        <f aca="false">IFERROR(AG42/AG$40*100,"")</f>
        <v>99.0163023770764</v>
      </c>
      <c r="AY42" s="21" t="n">
        <f aca="false">IFERROR(AH42/AH$40*100,"")</f>
        <v>109.612222826529</v>
      </c>
      <c r="AZ42" s="21" t="n">
        <f aca="false">IFERROR(AI42/AI$40*100,"")</f>
        <v>114.596002407892</v>
      </c>
    </row>
    <row r="43" customFormat="false" ht="15" hidden="false" customHeight="true" outlineLevel="0" collapsed="false">
      <c r="A43" s="15" t="n">
        <v>2013</v>
      </c>
      <c r="B43" s="8" t="n">
        <f aca="false">IFERROR(AVERAGEIFS('Segments Monthly'!B$2:B$655,'Segments Monthly'!$A$2:$A$655,"&gt;="&amp;DATE(A43,1,1),'Segments Monthly'!$A$2:$A$655,"&lt;="&amp;DATE(A43,12,31)),"")</f>
        <v>11996.8333333333</v>
      </c>
      <c r="C43" s="8" t="n">
        <f aca="false">IFERROR(AVERAGEIFS('Segments Monthly'!C$2:C$655,'Segments Monthly'!$A$2:$A$655,"&gt;="&amp;DATE(A43,1,1),'Segments Monthly'!$A$2:$A$655,"&lt;="&amp;DATE(A43,12,31)),"")</f>
        <v>1473.71666666667</v>
      </c>
      <c r="D43" s="8" t="n">
        <f aca="false">IFERROR(AVERAGEIFS('Segments Monthly'!D$2:D$655,'Segments Monthly'!$A$2:$A$655,"&gt;="&amp;DATE(A43,1,1),'Segments Monthly'!$A$2:$A$655,"&lt;="&amp;DATE(A43,12,31)),"")</f>
        <v>144.658333333333</v>
      </c>
      <c r="E43" s="8" t="n">
        <f aca="false">IFERROR(AVERAGEIFS('Segments Monthly'!E$2:E$655,'Segments Monthly'!$A$2:$A$655,"&gt;="&amp;DATE(A43,1,1),'Segments Monthly'!$A$2:$A$655,"&lt;="&amp;DATE(A43,12,31)),"")</f>
        <v>452</v>
      </c>
      <c r="F43" s="8" t="n">
        <f aca="false">IFERROR(AVERAGEIFS('Segments Monthly'!F$2:F$655,'Segments Monthly'!$A$2:$A$655,"&gt;="&amp;DATE(A43,1,1),'Segments Monthly'!$A$2:$A$655,"&lt;="&amp;DATE(A43,12,31)),"")</f>
        <v>792.875</v>
      </c>
      <c r="G43" s="8" t="n">
        <f aca="false">IFERROR(AVERAGEIFS('Segments Monthly'!G$2:G$655,'Segments Monthly'!$A$2:$A$655,"&gt;="&amp;DATE(A43,1,1),'Segments Monthly'!$A$2:$A$655,"&lt;="&amp;DATE(A43,12,31)),"")</f>
        <v>1431.66666666667</v>
      </c>
      <c r="H43" s="8" t="n">
        <f aca="false">IFERROR(AVERAGEIFS('Segments Monthly'!H$2:H$655,'Segments Monthly'!$A$2:$A$655,"&gt;="&amp;DATE(A43,1,1),'Segments Monthly'!$A$2:$A$655,"&lt;="&amp;DATE(A43,12,31)),"")</f>
        <v>1104.50833333333</v>
      </c>
      <c r="I43" s="8" t="n">
        <f aca="false">IFERROR(AVERAGEIFS('Segments Monthly'!I$2:I$655,'Segments Monthly'!$A$2:$A$655,"&gt;="&amp;DATE(A43,1,1),'Segments Monthly'!$A$2:$A$655,"&lt;="&amp;DATE(A43,12,31)),"")</f>
        <v>1043.49166666667</v>
      </c>
      <c r="J43" s="8" t="n">
        <f aca="false">IFERROR(AVERAGEIFS('Segments Monthly'!J$2:J$655,'Segments Monthly'!$A$2:$A$655,"&gt;="&amp;DATE(A43,1,1),'Segments Monthly'!$A$2:$A$655,"&lt;="&amp;DATE(A43,12,31)),"")</f>
        <v>1508.95</v>
      </c>
      <c r="K43" s="8" t="n">
        <f aca="false">IFERROR(AVERAGEIFS('Segments Monthly'!K$2:K$655,'Segments Monthly'!$A$2:$A$655,"&gt;="&amp;DATE(A43,1,1),'Segments Monthly'!$A$2:$A$655,"&lt;="&amp;DATE(A43,12,31)),"")</f>
        <v>359.516666666667</v>
      </c>
      <c r="L43" s="11" t="n">
        <f aca="false">IFERROR(AVERAGEIFS('Segments Monthly'!L$2:L$655,'Segments Monthly'!$A$2:$A$655,"&gt;="&amp;DATE(A43,1,1),'Segments Monthly'!$A$2:$A$655,"&lt;="&amp;DATE(A43,12,31)),"")</f>
        <v>99.4681333333333</v>
      </c>
      <c r="M43" s="11" t="n">
        <f aca="false">IFERROR(AVERAGEIFS('Segments Monthly'!M$2:M$655,'Segments Monthly'!$A$2:$A$655,"&gt;="&amp;DATE(A43,1,1),'Segments Monthly'!$A$2:$A$655,"&lt;="&amp;DATE(A43,12,31)),"")</f>
        <v>99.00235</v>
      </c>
      <c r="N43" s="11" t="n">
        <f aca="false">IFERROR(AVERAGEIFS('Segments Monthly'!N$2:N$655,'Segments Monthly'!$A$2:$A$655,"&gt;="&amp;DATE(A43,1,1),'Segments Monthly'!$A$2:$A$655,"&lt;="&amp;DATE(A43,12,31)),"")</f>
        <v>100.011633333333</v>
      </c>
      <c r="O43" s="11" t="n">
        <f aca="false">IFERROR(AVERAGEIFS('Segments Monthly'!O$2:O$655,'Segments Monthly'!$A$2:$A$655,"&gt;="&amp;DATE(A43,1,1),'Segments Monthly'!$A$2:$A$655,"&lt;="&amp;DATE(A43,12,31)),"")</f>
        <v>86.498225</v>
      </c>
      <c r="P43" s="11" t="n">
        <f aca="false">IFERROR(AVERAGEIFS('Segments Monthly'!P$2:P$655,'Segments Monthly'!$A$2:$A$655,"&gt;="&amp;DATE(A43,1,1),'Segments Monthly'!$A$2:$A$655,"&lt;="&amp;DATE(A43,12,31)),"")</f>
        <v>93.3247166666667</v>
      </c>
      <c r="Q43" s="11" t="n">
        <f aca="false">IFERROR(AVERAGEIFS('Segments Monthly'!Q$2:Q$655,'Segments Monthly'!$A$2:$A$655,"&gt;="&amp;DATE(A43,1,1),'Segments Monthly'!$A$2:$A$655,"&lt;="&amp;DATE(A43,12,31)),"")</f>
        <v>95.2244</v>
      </c>
      <c r="R43" s="11" t="n">
        <f aca="false">IFERROR(AVERAGEIFS('Segments Monthly'!R$2:R$655,'Segments Monthly'!$A$2:$A$655,"&gt;="&amp;DATE(A43,1,1),'Segments Monthly'!$A$2:$A$655,"&lt;="&amp;DATE(A43,12,31)),"")</f>
        <v>103.488125</v>
      </c>
      <c r="S43" s="11" t="n">
        <v>11.675</v>
      </c>
      <c r="T43" s="8" t="n">
        <f aca="false">IFERROR(AVERAGEIFS('Segments Monthly'!S$2:S$655,'Segments Monthly'!$A$2:$A$655,"&gt;="&amp;DATE(A43,1,1),'Segments Monthly'!$A$2:$A$655,"&lt;="&amp;DATE(A43,12,31)),"")</f>
        <v>824.9</v>
      </c>
      <c r="U43" s="11" t="n">
        <f aca="false">IFERROR(L43/L$30*100,"")</f>
        <v>106.705972791272</v>
      </c>
      <c r="V43" s="11" t="n">
        <f aca="false">IFERROR(O43/O$30*100,"")</f>
        <v>278.295259097399</v>
      </c>
      <c r="W43" s="11" t="n">
        <f aca="false">IFERROR(P43/P$30*100,"")</f>
        <v>117.931695658428</v>
      </c>
      <c r="X43" s="11" t="n">
        <f aca="false">IFERROR(Q43/Q$30*100,"")</f>
        <v>107.912764913011</v>
      </c>
      <c r="Y43" s="11" t="n">
        <f aca="false">IFERROR(R43/R$30*100,"")</f>
        <v>100.448714319224</v>
      </c>
      <c r="Z43" s="11" t="str">
        <f aca="false">IFERROR(AVERAGEIFS('Segments Monthly'!T$2:T$655,'Segments Monthly'!$A$2:$A$655,"&gt;="&amp;DATE(A43,1,1),'Segments Monthly'!$A$2:$A$655,"&lt;="&amp;DATE(A43,12,31)),"")</f>
        <v/>
      </c>
      <c r="AA43" s="11" t="n">
        <f aca="false">IFERROR(B43/B$20*100,"")</f>
        <v>67.7991485193279</v>
      </c>
      <c r="AB43" s="11" t="n">
        <f aca="false">IFERROR(C43/C$20*100,"")</f>
        <v>97.8081843271076</v>
      </c>
      <c r="AC43" s="11" t="n">
        <f aca="false">IFERROR(D43/D$20*100,"")</f>
        <v>16.0243332810235</v>
      </c>
      <c r="AD43" s="11" t="n">
        <f aca="false">IFERROR(E43/E$20*100,"")</f>
        <v>55.9059987631416</v>
      </c>
      <c r="AE43" s="11" t="n">
        <f aca="false">IFERROR(F43/F$20*100,"")</f>
        <v>76.5446500402253</v>
      </c>
      <c r="AF43" s="11" t="n">
        <f aca="false">IFERROR(H43/H$20*100,"")</f>
        <v>78.3492052232409</v>
      </c>
      <c r="AG43" s="11" t="n">
        <f aca="false">IFERROR(I43/I$20*100,"")</f>
        <v>54.8494060342713</v>
      </c>
      <c r="AH43" s="11" t="n">
        <f aca="false">IFERROR(J43/J$20*100,"")</f>
        <v>70.6809532174015</v>
      </c>
      <c r="AI43" s="11" t="n">
        <f aca="false">IFERROR(T43/T$20*100,"")</f>
        <v>78.235921754594</v>
      </c>
      <c r="AJ43" s="11" t="n">
        <f aca="false">IFERROR(L43/L$20*100,"")</f>
        <v>168.874591101306</v>
      </c>
      <c r="AK43" s="11" t="n">
        <f aca="false">IFERROR(O43/O$20*100,"")</f>
        <v>2097.73185667226</v>
      </c>
      <c r="AL43" s="11" t="n">
        <f aca="false">IFERROR(Q43/Q$20*100,"")</f>
        <v>128.176321117863</v>
      </c>
      <c r="AM43" s="11" t="str">
        <f aca="false">IFERROR(Z43/Z$49*100,"")</f>
        <v/>
      </c>
      <c r="AN43" s="11" t="n">
        <f aca="false">IFERROR(I43/I$49*100,"")</f>
        <v>100.552472878239</v>
      </c>
      <c r="AO43" s="11" t="n">
        <f aca="false">IFERROR(T43/T$49*100,"")</f>
        <v>83.0394443232723</v>
      </c>
      <c r="AP43" s="21" t="n">
        <f aca="false">IFERROR(AVERAGEIFS('Segments Monthly'!U$2:U$655,'Segments Monthly'!$A$2:$A$655,"&gt;="&amp;DATE(A43,1,1),'Segments Monthly'!$A$2:$A$655,"&lt;="&amp;DATE(A43,12,31)),"")</f>
        <v>88.7764</v>
      </c>
      <c r="AQ43" s="21" t="n">
        <f aca="false">IFERROR(AP43/AP$20*100,"")</f>
        <v>180.832253189</v>
      </c>
      <c r="AR43" s="21" t="n">
        <f aca="false">IFERROR(AA43/AA$40*100,"")</f>
        <v>104.1911833887</v>
      </c>
      <c r="AS43" s="21" t="n">
        <f aca="false">IFERROR(AB43/AB$40*100,"")</f>
        <v>101.573753920026</v>
      </c>
      <c r="AT43" s="21" t="n">
        <f aca="false">IFERROR(AC43/AC$40*100,"")</f>
        <v>92.4777582441</v>
      </c>
      <c r="AU43" s="21" t="n">
        <f aca="false">IFERROR(AD43/AD$40*100,"")</f>
        <v>92.6830935374731</v>
      </c>
      <c r="AV43" s="21" t="n">
        <f aca="false">IFERROR(AE43/AE$40*100,"")</f>
        <v>100.841538510456</v>
      </c>
      <c r="AW43" s="21" t="n">
        <f aca="false">IFERROR(AF43/AF$40*100,"")</f>
        <v>110.869365186914</v>
      </c>
      <c r="AX43" s="21" t="n">
        <f aca="false">IFERROR(AG43/AG$40*100,"")</f>
        <v>96.6099079567636</v>
      </c>
      <c r="AY43" s="21" t="n">
        <f aca="false">IFERROR(AH43/AH$40*100,"")</f>
        <v>113.197426904972</v>
      </c>
      <c r="AZ43" s="21" t="n">
        <f aca="false">IFERROR(AI43/AI$40*100,"")</f>
        <v>121.608373567243</v>
      </c>
    </row>
    <row r="44" customFormat="false" ht="15" hidden="false" customHeight="true" outlineLevel="0" collapsed="false">
      <c r="A44" s="15" t="n">
        <v>2014</v>
      </c>
      <c r="B44" s="8" t="n">
        <f aca="false">IFERROR(AVERAGEIFS('Segments Monthly'!B$2:B$655,'Segments Monthly'!$A$2:$A$655,"&gt;="&amp;DATE(A44,1,1),'Segments Monthly'!$A$2:$A$655,"&lt;="&amp;DATE(A44,12,31)),"")</f>
        <v>12160</v>
      </c>
      <c r="C44" s="8" t="n">
        <f aca="false">IFERROR(AVERAGEIFS('Segments Monthly'!C$2:C$655,'Segments Monthly'!$A$2:$A$655,"&gt;="&amp;DATE(A44,1,1),'Segments Monthly'!$A$2:$A$655,"&lt;="&amp;DATE(A44,12,31)),"")</f>
        <v>1484.54166666667</v>
      </c>
      <c r="D44" s="8" t="n">
        <f aca="false">IFERROR(AVERAGEIFS('Segments Monthly'!D$2:D$655,'Segments Monthly'!$A$2:$A$655,"&gt;="&amp;DATE(A44,1,1),'Segments Monthly'!$A$2:$A$655,"&lt;="&amp;DATE(A44,12,31)),"")</f>
        <v>140.116666666667</v>
      </c>
      <c r="E44" s="8" t="n">
        <f aca="false">IFERROR(AVERAGEIFS('Segments Monthly'!E$2:E$655,'Segments Monthly'!$A$2:$A$655,"&gt;="&amp;DATE(A44,1,1),'Segments Monthly'!$A$2:$A$655,"&lt;="&amp;DATE(A44,12,31)),"")</f>
        <v>453.616666666667</v>
      </c>
      <c r="F44" s="8" t="n">
        <f aca="false">IFERROR(AVERAGEIFS('Segments Monthly'!F$2:F$655,'Segments Monthly'!$A$2:$A$655,"&gt;="&amp;DATE(A44,1,1),'Segments Monthly'!$A$2:$A$655,"&lt;="&amp;DATE(A44,12,31)),"")</f>
        <v>802.533333333333</v>
      </c>
      <c r="G44" s="8" t="n">
        <f aca="false">IFERROR(AVERAGEIFS('Segments Monthly'!G$2:G$655,'Segments Monthly'!$A$2:$A$655,"&gt;="&amp;DATE(A44,1,1),'Segments Monthly'!$A$2:$A$655,"&lt;="&amp;DATE(A44,12,31)),"")</f>
        <v>1454.35</v>
      </c>
      <c r="H44" s="8" t="n">
        <f aca="false">IFERROR(AVERAGEIFS('Segments Monthly'!H$2:H$655,'Segments Monthly'!$A$2:$A$655,"&gt;="&amp;DATE(A44,1,1),'Segments Monthly'!$A$2:$A$655,"&lt;="&amp;DATE(A44,12,31)),"")</f>
        <v>1127.26666666667</v>
      </c>
      <c r="I44" s="8" t="n">
        <f aca="false">IFERROR(AVERAGEIFS('Segments Monthly'!I$2:I$655,'Segments Monthly'!$A$2:$A$655,"&gt;="&amp;DATE(A44,1,1),'Segments Monthly'!$A$2:$A$655,"&lt;="&amp;DATE(A44,12,31)),"")</f>
        <v>1024.15</v>
      </c>
      <c r="J44" s="8" t="n">
        <f aca="false">IFERROR(AVERAGEIFS('Segments Monthly'!J$2:J$655,'Segments Monthly'!$A$2:$A$655,"&gt;="&amp;DATE(A44,1,1),'Segments Monthly'!$A$2:$A$655,"&lt;="&amp;DATE(A44,12,31)),"")</f>
        <v>1559</v>
      </c>
      <c r="K44" s="8" t="n">
        <f aca="false">IFERROR(AVERAGEIFS('Segments Monthly'!K$2:K$655,'Segments Monthly'!$A$2:$A$655,"&gt;="&amp;DATE(A44,1,1),'Segments Monthly'!$A$2:$A$655,"&lt;="&amp;DATE(A44,12,31)),"")</f>
        <v>370.366666666667</v>
      </c>
      <c r="L44" s="11" t="n">
        <f aca="false">IFERROR(AVERAGEIFS('Segments Monthly'!L$2:L$655,'Segments Monthly'!$A$2:$A$655,"&gt;="&amp;DATE(A44,1,1),'Segments Monthly'!$A$2:$A$655,"&lt;="&amp;DATE(A44,12,31)),"")</f>
        <v>100.670591666667</v>
      </c>
      <c r="M44" s="11" t="n">
        <f aca="false">IFERROR(AVERAGEIFS('Segments Monthly'!M$2:M$655,'Segments Monthly'!$A$2:$A$655,"&gt;="&amp;DATE(A44,1,1),'Segments Monthly'!$A$2:$A$655,"&lt;="&amp;DATE(A44,12,31)),"")</f>
        <v>101.820333333333</v>
      </c>
      <c r="N44" s="11" t="n">
        <f aca="false">IFERROR(AVERAGEIFS('Segments Monthly'!N$2:N$655,'Segments Monthly'!$A$2:$A$655,"&gt;="&amp;DATE(A44,1,1),'Segments Monthly'!$A$2:$A$655,"&lt;="&amp;DATE(A44,12,31)),"")</f>
        <v>99.3782166666667</v>
      </c>
      <c r="O44" s="11" t="n">
        <f aca="false">IFERROR(AVERAGEIFS('Segments Monthly'!O$2:O$655,'Segments Monthly'!$A$2:$A$655,"&gt;="&amp;DATE(A44,1,1),'Segments Monthly'!$A$2:$A$655,"&lt;="&amp;DATE(A44,12,31)),"")</f>
        <v>90.14665</v>
      </c>
      <c r="P44" s="11" t="n">
        <f aca="false">IFERROR(AVERAGEIFS('Segments Monthly'!P$2:P$655,'Segments Monthly'!$A$2:$A$655,"&gt;="&amp;DATE(A44,1,1),'Segments Monthly'!$A$2:$A$655,"&lt;="&amp;DATE(A44,12,31)),"")</f>
        <v>99.2743916666667</v>
      </c>
      <c r="Q44" s="11" t="n">
        <f aca="false">IFERROR(AVERAGEIFS('Segments Monthly'!Q$2:Q$655,'Segments Monthly'!$A$2:$A$655,"&gt;="&amp;DATE(A44,1,1),'Segments Monthly'!$A$2:$A$655,"&lt;="&amp;DATE(A44,12,31)),"")</f>
        <v>96.0667666666667</v>
      </c>
      <c r="R44" s="11" t="n">
        <f aca="false">IFERROR(AVERAGEIFS('Segments Monthly'!R$2:R$655,'Segments Monthly'!$A$2:$A$655,"&gt;="&amp;DATE(A44,1,1),'Segments Monthly'!$A$2:$A$655,"&lt;="&amp;DATE(A44,12,31)),"")</f>
        <v>102.390966666667</v>
      </c>
      <c r="S44" s="11" t="n">
        <v>11.425</v>
      </c>
      <c r="T44" s="8" t="n">
        <f aca="false">IFERROR(AVERAGEIFS('Segments Monthly'!S$2:S$655,'Segments Monthly'!$A$2:$A$655,"&gt;="&amp;DATE(A44,1,1),'Segments Monthly'!$A$2:$A$655,"&lt;="&amp;DATE(A44,12,31)),"")</f>
        <v>872.008333333333</v>
      </c>
      <c r="U44" s="11" t="n">
        <f aca="false">IFERROR(L44/L$30*100,"")</f>
        <v>107.995928497682</v>
      </c>
      <c r="V44" s="11" t="n">
        <f aca="false">IFERROR(O44/O$30*100,"")</f>
        <v>290.033527491605</v>
      </c>
      <c r="W44" s="11" t="n">
        <f aca="false">IFERROR(P44/P$30*100,"")</f>
        <v>125.450124713752</v>
      </c>
      <c r="X44" s="11" t="n">
        <f aca="false">IFERROR(Q44/Q$30*100,"")</f>
        <v>108.867374404597</v>
      </c>
      <c r="Y44" s="11" t="n">
        <f aca="false">IFERROR(R44/R$30*100,"")</f>
        <v>99.3837791492425</v>
      </c>
      <c r="Z44" s="11" t="str">
        <f aca="false">IFERROR(AVERAGEIFS('Segments Monthly'!T$2:T$655,'Segments Monthly'!$A$2:$A$655,"&gt;="&amp;DATE(A44,1,1),'Segments Monthly'!$A$2:$A$655,"&lt;="&amp;DATE(A44,12,31)),"")</f>
        <v/>
      </c>
      <c r="AA44" s="11" t="n">
        <f aca="false">IFERROR(B44/B$20*100,"")</f>
        <v>68.7212719463492</v>
      </c>
      <c r="AB44" s="11" t="n">
        <f aca="false">IFERROR(C44/C$20*100,"")</f>
        <v>98.526622015497</v>
      </c>
      <c r="AC44" s="11" t="n">
        <f aca="false">IFERROR(D44/D$20*100,"")</f>
        <v>15.5212362340647</v>
      </c>
      <c r="AD44" s="11" t="n">
        <f aca="false">IFERROR(E44/E$20*100,"")</f>
        <v>56.105957534529</v>
      </c>
      <c r="AE44" s="11" t="n">
        <f aca="false">IFERROR(F44/F$20*100,"")</f>
        <v>77.4770716009654</v>
      </c>
      <c r="AF44" s="11" t="n">
        <f aca="false">IFERROR(H44/H$20*100,"")</f>
        <v>79.9635862786477</v>
      </c>
      <c r="AG44" s="11" t="n">
        <f aca="false">IFERROR(I44/I$20*100,"")</f>
        <v>53.8327434558643</v>
      </c>
      <c r="AH44" s="11" t="n">
        <f aca="false">IFERROR(J44/J$20*100,"")</f>
        <v>73.0253527724106</v>
      </c>
      <c r="AI44" s="11" t="n">
        <f aca="false">IFERROR(T44/T$20*100,"")</f>
        <v>82.7038134755977</v>
      </c>
      <c r="AJ44" s="11" t="n">
        <f aca="false">IFERROR(L44/L$20*100,"")</f>
        <v>170.916095777759</v>
      </c>
      <c r="AK44" s="11" t="n">
        <f aca="false">IFERROR(O44/O$20*100,"")</f>
        <v>2186.21248560053</v>
      </c>
      <c r="AL44" s="11" t="n">
        <f aca="false">IFERROR(Q44/Q$20*100,"")</f>
        <v>129.310184501257</v>
      </c>
      <c r="AM44" s="11" t="str">
        <f aca="false">IFERROR(Z44/Z$49*100,"")</f>
        <v/>
      </c>
      <c r="AN44" s="11" t="n">
        <f aca="false">IFERROR(I44/I$49*100,"")</f>
        <v>98.6886799270864</v>
      </c>
      <c r="AO44" s="11" t="n">
        <f aca="false">IFERROR(T44/T$49*100,"")</f>
        <v>87.7816552858078</v>
      </c>
      <c r="AP44" s="21" t="n">
        <f aca="false">IFERROR(AVERAGEIFS('Segments Monthly'!U$2:U$655,'Segments Monthly'!$A$2:$A$655,"&gt;="&amp;DATE(A44,1,1),'Segments Monthly'!$A$2:$A$655,"&lt;="&amp;DATE(A44,12,31)),"")</f>
        <v>96.7058666666667</v>
      </c>
      <c r="AQ44" s="21" t="n">
        <f aca="false">IFERROR(AP44/AP$20*100,"")</f>
        <v>196.984105752524</v>
      </c>
      <c r="AR44" s="21" t="n">
        <f aca="false">IFERROR(AA44/AA$40*100,"")</f>
        <v>105.60826801572</v>
      </c>
      <c r="AS44" s="21" t="n">
        <f aca="false">IFERROR(AB44/AB$40*100,"")</f>
        <v>102.319851125177</v>
      </c>
      <c r="AT44" s="21" t="n">
        <f aca="false">IFERROR(AC44/AC$40*100,"")</f>
        <v>89.5743434020564</v>
      </c>
      <c r="AU44" s="21" t="n">
        <f aca="false">IFERROR(AD44/AD$40*100,"")</f>
        <v>93.0145928027067</v>
      </c>
      <c r="AV44" s="21" t="n">
        <f aca="false">IFERROR(AE44/AE$40*100,"")</f>
        <v>102.069930366398</v>
      </c>
      <c r="AW44" s="21" t="n">
        <f aca="false">IFERROR(AF44/AF$40*100,"")</f>
        <v>113.153822346023</v>
      </c>
      <c r="AX44" s="21" t="n">
        <f aca="false">IFERROR(AG44/AG$40*100,"")</f>
        <v>94.8191925192689</v>
      </c>
      <c r="AY44" s="21" t="n">
        <f aca="false">IFERROR(AH44/AH$40*100,"")</f>
        <v>116.952045160443</v>
      </c>
      <c r="AZ44" s="21" t="n">
        <f aca="false">IFERROR(AI44/AI$40*100,"")</f>
        <v>128.553176328948</v>
      </c>
    </row>
    <row r="45" customFormat="false" ht="15" hidden="false" customHeight="true" outlineLevel="0" collapsed="false">
      <c r="A45" s="15" t="n">
        <v>2015</v>
      </c>
      <c r="B45" s="8" t="n">
        <f aca="false">IFERROR(AVERAGEIFS('Segments Monthly'!B$2:B$655,'Segments Monthly'!$A$2:$A$655,"&gt;="&amp;DATE(A45,1,1),'Segments Monthly'!$A$2:$A$655,"&lt;="&amp;DATE(A45,12,31)),"")</f>
        <v>12307.75</v>
      </c>
      <c r="C45" s="8" t="n">
        <f aca="false">IFERROR(AVERAGEIFS('Segments Monthly'!C$2:C$655,'Segments Monthly'!$A$2:$A$655,"&gt;="&amp;DATE(A45,1,1),'Segments Monthly'!$A$2:$A$655,"&lt;="&amp;DATE(A45,12,31)),"")</f>
        <v>1511.98333333333</v>
      </c>
      <c r="D45" s="8" t="n">
        <f aca="false">IFERROR(AVERAGEIFS('Segments Monthly'!D$2:D$655,'Segments Monthly'!$A$2:$A$655,"&gt;="&amp;DATE(A45,1,1),'Segments Monthly'!$A$2:$A$655,"&lt;="&amp;DATE(A45,12,31)),"")</f>
        <v>136.375</v>
      </c>
      <c r="E45" s="8" t="n">
        <f aca="false">IFERROR(AVERAGEIFS('Segments Monthly'!E$2:E$655,'Segments Monthly'!$A$2:$A$655,"&gt;="&amp;DATE(A45,1,1),'Segments Monthly'!$A$2:$A$655,"&lt;="&amp;DATE(A45,12,31)),"")</f>
        <v>450.2</v>
      </c>
      <c r="F45" s="8" t="n">
        <f aca="false">IFERROR(AVERAGEIFS('Segments Monthly'!F$2:F$655,'Segments Monthly'!$A$2:$A$655,"&gt;="&amp;DATE(A45,1,1),'Segments Monthly'!$A$2:$A$655,"&lt;="&amp;DATE(A45,12,31)),"")</f>
        <v>806.95</v>
      </c>
      <c r="G45" s="8" t="n">
        <f aca="false">IFERROR(AVERAGEIFS('Segments Monthly'!G$2:G$655,'Segments Monthly'!$A$2:$A$655,"&gt;="&amp;DATE(A45,1,1),'Segments Monthly'!$A$2:$A$655,"&lt;="&amp;DATE(A45,12,31)),"")</f>
        <v>1457.80833333333</v>
      </c>
      <c r="H45" s="8" t="n">
        <f aca="false">IFERROR(AVERAGEIFS('Segments Monthly'!H$2:H$655,'Segments Monthly'!$A$2:$A$655,"&gt;="&amp;DATE(A45,1,1),'Segments Monthly'!$A$2:$A$655,"&lt;="&amp;DATE(A45,12,31)),"")</f>
        <v>1120.65833333333</v>
      </c>
      <c r="I45" s="8" t="n">
        <f aca="false">IFERROR(AVERAGEIFS('Segments Monthly'!I$2:I$655,'Segments Monthly'!$A$2:$A$655,"&gt;="&amp;DATE(A45,1,1),'Segments Monthly'!$A$2:$A$655,"&lt;="&amp;DATE(A45,12,31)),"")</f>
        <v>1025.74166666667</v>
      </c>
      <c r="J45" s="8" t="n">
        <f aca="false">IFERROR(AVERAGEIFS('Segments Monthly'!J$2:J$655,'Segments Monthly'!$A$2:$A$655,"&gt;="&amp;DATE(A45,1,1),'Segments Monthly'!$A$2:$A$655,"&lt;="&amp;DATE(A45,12,31)),"")</f>
        <v>1604.66666666667</v>
      </c>
      <c r="K45" s="8" t="n">
        <f aca="false">IFERROR(AVERAGEIFS('Segments Monthly'!K$2:K$655,'Segments Monthly'!$A$2:$A$655,"&gt;="&amp;DATE(A45,1,1),'Segments Monthly'!$A$2:$A$655,"&lt;="&amp;DATE(A45,12,31)),"")</f>
        <v>380.966666666667</v>
      </c>
      <c r="L45" s="11" t="n">
        <f aca="false">IFERROR(AVERAGEIFS('Segments Monthly'!L$2:L$655,'Segments Monthly'!$A$2:$A$655,"&gt;="&amp;DATE(A45,1,1),'Segments Monthly'!$A$2:$A$655,"&lt;="&amp;DATE(A45,12,31)),"")</f>
        <v>100.198933333333</v>
      </c>
      <c r="M45" s="11" t="n">
        <f aca="false">IFERROR(AVERAGEIFS('Segments Monthly'!M$2:M$655,'Segments Monthly'!$A$2:$A$655,"&gt;="&amp;DATE(A45,1,1),'Segments Monthly'!$A$2:$A$655,"&lt;="&amp;DATE(A45,12,31)),"")</f>
        <v>100.665808333333</v>
      </c>
      <c r="N45" s="11" t="n">
        <f aca="false">IFERROR(AVERAGEIFS('Segments Monthly'!N$2:N$655,'Segments Monthly'!$A$2:$A$655,"&gt;="&amp;DATE(A45,1,1),'Segments Monthly'!$A$2:$A$655,"&lt;="&amp;DATE(A45,12,31)),"")</f>
        <v>99.6801166666667</v>
      </c>
      <c r="O45" s="11" t="n">
        <f aca="false">IFERROR(AVERAGEIFS('Segments Monthly'!O$2:O$655,'Segments Monthly'!$A$2:$A$655,"&gt;="&amp;DATE(A45,1,1),'Segments Monthly'!$A$2:$A$655,"&lt;="&amp;DATE(A45,12,31)),"")</f>
        <v>90.8791333333333</v>
      </c>
      <c r="P45" s="11" t="n">
        <f aca="false">IFERROR(AVERAGEIFS('Segments Monthly'!P$2:P$655,'Segments Monthly'!$A$2:$A$655,"&gt;="&amp;DATE(A45,1,1),'Segments Monthly'!$A$2:$A$655,"&lt;="&amp;DATE(A45,12,31)),"")</f>
        <v>101.741616666667</v>
      </c>
      <c r="Q45" s="11" t="n">
        <f aca="false">IFERROR(AVERAGEIFS('Segments Monthly'!Q$2:Q$655,'Segments Monthly'!$A$2:$A$655,"&gt;="&amp;DATE(A45,1,1),'Segments Monthly'!$A$2:$A$655,"&lt;="&amp;DATE(A45,12,31)),"")</f>
        <v>97.5305416666667</v>
      </c>
      <c r="R45" s="11" t="n">
        <f aca="false">IFERROR(AVERAGEIFS('Segments Monthly'!R$2:R$655,'Segments Monthly'!$A$2:$A$655,"&gt;="&amp;DATE(A45,1,1),'Segments Monthly'!$A$2:$A$655,"&lt;="&amp;DATE(A45,12,31)),"")</f>
        <v>101.98565</v>
      </c>
      <c r="S45" s="11" t="n">
        <v>11.325</v>
      </c>
      <c r="T45" s="8" t="n">
        <f aca="false">IFERROR(AVERAGEIFS('Segments Monthly'!S$2:S$655,'Segments Monthly'!$A$2:$A$655,"&gt;="&amp;DATE(A45,1,1),'Segments Monthly'!$A$2:$A$655,"&lt;="&amp;DATE(A45,12,31)),"")</f>
        <v>913.6</v>
      </c>
      <c r="U45" s="11" t="n">
        <f aca="false">IFERROR(L45/L$30*100,"")</f>
        <v>107.489949752562</v>
      </c>
      <c r="V45" s="11" t="n">
        <f aca="false">IFERROR(O45/O$30*100,"")</f>
        <v>292.390184394501</v>
      </c>
      <c r="W45" s="11" t="n">
        <f aca="false">IFERROR(P45/P$30*100,"")</f>
        <v>128.567884276421</v>
      </c>
      <c r="X45" s="11" t="n">
        <f aca="false">IFERROR(Q45/Q$30*100,"")</f>
        <v>110.52619302105</v>
      </c>
      <c r="Y45" s="11" t="n">
        <f aca="false">IFERROR(R45/R$30*100,"")</f>
        <v>98.9903664938406</v>
      </c>
      <c r="Z45" s="11" t="str">
        <f aca="false">IFERROR(AVERAGEIFS('Segments Monthly'!T$2:T$655,'Segments Monthly'!$A$2:$A$655,"&gt;="&amp;DATE(A45,1,1),'Segments Monthly'!$A$2:$A$655,"&lt;="&amp;DATE(A45,12,31)),"")</f>
        <v/>
      </c>
      <c r="AA45" s="11" t="n">
        <f aca="false">IFERROR(B45/B$20*100,"")</f>
        <v>69.5562693090197</v>
      </c>
      <c r="AB45" s="11" t="n">
        <f aca="false">IFERROR(C45/C$20*100,"")</f>
        <v>100.347880913008</v>
      </c>
      <c r="AC45" s="11" t="n">
        <f aca="false">IFERROR(D45/D$20*100,"")</f>
        <v>15.1067581164785</v>
      </c>
      <c r="AD45" s="11" t="n">
        <f aca="false">IFERROR(E45/E$20*100,"")</f>
        <v>55.6833642547928</v>
      </c>
      <c r="AE45" s="11" t="n">
        <f aca="false">IFERROR(F45/F$20*100,"")</f>
        <v>77.9034593724859</v>
      </c>
      <c r="AF45" s="11" t="n">
        <f aca="false">IFERROR(H45/H$20*100,"")</f>
        <v>79.4948187294212</v>
      </c>
      <c r="AG45" s="11" t="n">
        <f aca="false">IFERROR(I45/I$20*100,"")</f>
        <v>53.916406770158</v>
      </c>
      <c r="AH45" s="11" t="n">
        <f aca="false">IFERROR(J45/J$20*100,"")</f>
        <v>75.1644319534711</v>
      </c>
      <c r="AI45" s="11" t="n">
        <f aca="false">IFERROR(T45/T$20*100,"")</f>
        <v>86.6484884410196</v>
      </c>
      <c r="AJ45" s="11" t="n">
        <f aca="false">IFERROR(L45/L$20*100,"")</f>
        <v>170.115325666649</v>
      </c>
      <c r="AK45" s="11" t="n">
        <f aca="false">IFERROR(O45/O$20*100,"")</f>
        <v>2203.976475819</v>
      </c>
      <c r="AL45" s="11" t="n">
        <f aca="false">IFERROR(Q45/Q$20*100,"")</f>
        <v>131.280491423058</v>
      </c>
      <c r="AM45" s="11" t="str">
        <f aca="false">IFERROR(Z45/Z$49*100,"")</f>
        <v/>
      </c>
      <c r="AN45" s="11" t="n">
        <f aca="false">IFERROR(I45/I$49*100,"")</f>
        <v>98.8420553918301</v>
      </c>
      <c r="AO45" s="11" t="n">
        <f aca="false">IFERROR(T45/T$49*100,"")</f>
        <v>91.9685250742412</v>
      </c>
      <c r="AP45" s="21" t="n">
        <f aca="false">IFERROR(AVERAGEIFS('Segments Monthly'!U$2:U$655,'Segments Monthly'!$A$2:$A$655,"&gt;="&amp;DATE(A45,1,1),'Segments Monthly'!$A$2:$A$655,"&lt;="&amp;DATE(A45,12,31)),"")</f>
        <v>101.265383333333</v>
      </c>
      <c r="AQ45" s="21" t="n">
        <f aca="false">IFERROR(AP45/AP$20*100,"")</f>
        <v>206.271570352194</v>
      </c>
      <c r="AR45" s="21" t="n">
        <f aca="false">IFERROR(AA45/AA$40*100,"")</f>
        <v>106.891460581453</v>
      </c>
      <c r="AS45" s="21" t="n">
        <f aca="false">IFERROR(AB45/AB$40*100,"")</f>
        <v>104.21122764293</v>
      </c>
      <c r="AT45" s="21" t="n">
        <f aca="false">IFERROR(AC45/AC$40*100,"")</f>
        <v>87.1823557615471</v>
      </c>
      <c r="AU45" s="21" t="n">
        <f aca="false">IFERROR(AD45/AD$40*100,"")</f>
        <v>92.3140015720584</v>
      </c>
      <c r="AV45" s="21" t="n">
        <f aca="false">IFERROR(AE45/AE$40*100,"")</f>
        <v>102.631662621488</v>
      </c>
      <c r="AW45" s="21" t="n">
        <f aca="false">IFERROR(AF45/AF$40*100,"")</f>
        <v>112.490484913883</v>
      </c>
      <c r="AX45" s="21" t="n">
        <f aca="false">IFERROR(AG45/AG$40*100,"")</f>
        <v>94.9665542808206</v>
      </c>
      <c r="AY45" s="21" t="n">
        <f aca="false">IFERROR(AH45/AH$40*100,"")</f>
        <v>120.377837374893</v>
      </c>
      <c r="AZ45" s="21" t="n">
        <f aca="false">IFERROR(AI45/AI$40*100,"")</f>
        <v>134.684701286257</v>
      </c>
    </row>
    <row r="46" customFormat="false" ht="15" hidden="false" customHeight="true" outlineLevel="0" collapsed="false">
      <c r="A46" s="15" t="n">
        <v>2016</v>
      </c>
      <c r="B46" s="8" t="n">
        <f aca="false">IFERROR(AVERAGEIFS('Segments Monthly'!B$2:B$655,'Segments Monthly'!$A$2:$A$655,"&gt;="&amp;DATE(A46,1,1),'Segments Monthly'!$A$2:$A$655,"&lt;="&amp;DATE(A46,12,31)),"")</f>
        <v>12323.5</v>
      </c>
      <c r="C46" s="8" t="n">
        <f aca="false">IFERROR(AVERAGEIFS('Segments Monthly'!C$2:C$655,'Segments Monthly'!$A$2:$A$655,"&gt;="&amp;DATE(A46,1,1),'Segments Monthly'!$A$2:$A$655,"&lt;="&amp;DATE(A46,12,31)),"")</f>
        <v>1556.96666666667</v>
      </c>
      <c r="D46" s="8" t="n">
        <f aca="false">IFERROR(AVERAGEIFS('Segments Monthly'!D$2:D$655,'Segments Monthly'!$A$2:$A$655,"&gt;="&amp;DATE(A46,1,1),'Segments Monthly'!$A$2:$A$655,"&lt;="&amp;DATE(A46,12,31)),"")</f>
        <v>130.775</v>
      </c>
      <c r="E46" s="8" t="n">
        <f aca="false">IFERROR(AVERAGEIFS('Segments Monthly'!E$2:E$655,'Segments Monthly'!$A$2:$A$655,"&gt;="&amp;DATE(A46,1,1),'Segments Monthly'!$A$2:$A$655,"&lt;="&amp;DATE(A46,12,31)),"")</f>
        <v>447.5</v>
      </c>
      <c r="F46" s="8" t="n">
        <f aca="false">IFERROR(AVERAGEIFS('Segments Monthly'!F$2:F$655,'Segments Monthly'!$A$2:$A$655,"&gt;="&amp;DATE(A46,1,1),'Segments Monthly'!$A$2:$A$655,"&lt;="&amp;DATE(A46,12,31)),"")</f>
        <v>811.841666666667</v>
      </c>
      <c r="G46" s="8" t="n">
        <f aca="false">IFERROR(AVERAGEIFS('Segments Monthly'!G$2:G$655,'Segments Monthly'!$A$2:$A$655,"&gt;="&amp;DATE(A46,1,1),'Segments Monthly'!$A$2:$A$655,"&lt;="&amp;DATE(A46,12,31)),"")</f>
        <v>1421.59166666667</v>
      </c>
      <c r="H46" s="8" t="n">
        <f aca="false">IFERROR(AVERAGEIFS('Segments Monthly'!H$2:H$655,'Segments Monthly'!$A$2:$A$655,"&gt;="&amp;DATE(A46,1,1),'Segments Monthly'!$A$2:$A$655,"&lt;="&amp;DATE(A46,12,31)),"")</f>
        <v>1076.29166666667</v>
      </c>
      <c r="I46" s="8" t="n">
        <f aca="false">IFERROR(AVERAGEIFS('Segments Monthly'!I$2:I$655,'Segments Monthly'!$A$2:$A$655,"&gt;="&amp;DATE(A46,1,1),'Segments Monthly'!$A$2:$A$655,"&lt;="&amp;DATE(A46,12,31)),"")</f>
        <v>1018.48333333333</v>
      </c>
      <c r="J46" s="8" t="n">
        <f aca="false">IFERROR(AVERAGEIFS('Segments Monthly'!J$2:J$655,'Segments Monthly'!$A$2:$A$655,"&gt;="&amp;DATE(A46,1,1),'Segments Monthly'!$A$2:$A$655,"&lt;="&amp;DATE(A46,12,31)),"")</f>
        <v>1630.05833333333</v>
      </c>
      <c r="K46" s="8" t="n">
        <f aca="false">IFERROR(AVERAGEIFS('Segments Monthly'!K$2:K$655,'Segments Monthly'!$A$2:$A$655,"&gt;="&amp;DATE(A46,1,1),'Segments Monthly'!$A$2:$A$655,"&lt;="&amp;DATE(A46,12,31)),"")</f>
        <v>390.158333333333</v>
      </c>
      <c r="L46" s="11" t="n">
        <f aca="false">IFERROR(AVERAGEIFS('Segments Monthly'!L$2:L$655,'Segments Monthly'!$A$2:$A$655,"&gt;="&amp;DATE(A46,1,1),'Segments Monthly'!$A$2:$A$655,"&lt;="&amp;DATE(A46,12,31)),"")</f>
        <v>99.482075</v>
      </c>
      <c r="M46" s="11" t="n">
        <f aca="false">IFERROR(AVERAGEIFS('Segments Monthly'!M$2:M$655,'Segments Monthly'!$A$2:$A$655,"&gt;="&amp;DATE(A46,1,1),'Segments Monthly'!$A$2:$A$655,"&lt;="&amp;DATE(A46,12,31)),"")</f>
        <v>98.59275</v>
      </c>
      <c r="N46" s="11" t="n">
        <f aca="false">IFERROR(AVERAGEIFS('Segments Monthly'!N$2:N$655,'Segments Monthly'!$A$2:$A$655,"&gt;="&amp;DATE(A46,1,1),'Segments Monthly'!$A$2:$A$655,"&lt;="&amp;DATE(A46,12,31)),"")</f>
        <v>100.476391666667</v>
      </c>
      <c r="O46" s="11" t="n">
        <f aca="false">IFERROR(AVERAGEIFS('Segments Monthly'!O$2:O$655,'Segments Monthly'!$A$2:$A$655,"&gt;="&amp;DATE(A46,1,1),'Segments Monthly'!$A$2:$A$655,"&lt;="&amp;DATE(A46,12,31)),"")</f>
        <v>93.213875</v>
      </c>
      <c r="P46" s="11" t="n">
        <f aca="false">IFERROR(AVERAGEIFS('Segments Monthly'!P$2:P$655,'Segments Monthly'!$A$2:$A$655,"&gt;="&amp;DATE(A46,1,1),'Segments Monthly'!$A$2:$A$655,"&lt;="&amp;DATE(A46,12,31)),"")</f>
        <v>99.202475</v>
      </c>
      <c r="Q46" s="11" t="n">
        <f aca="false">IFERROR(AVERAGEIFS('Segments Monthly'!Q$2:Q$655,'Segments Monthly'!$A$2:$A$655,"&gt;="&amp;DATE(A46,1,1),'Segments Monthly'!$A$2:$A$655,"&lt;="&amp;DATE(A46,12,31)),"")</f>
        <v>99.554825</v>
      </c>
      <c r="R46" s="11" t="n">
        <f aca="false">IFERROR(AVERAGEIFS('Segments Monthly'!R$2:R$655,'Segments Monthly'!$A$2:$A$655,"&gt;="&amp;DATE(A46,1,1),'Segments Monthly'!$A$2:$A$655,"&lt;="&amp;DATE(A46,12,31)),"")</f>
        <v>101.451775</v>
      </c>
      <c r="S46" s="11" t="n">
        <v>10.825</v>
      </c>
      <c r="T46" s="8" t="n">
        <f aca="false">IFERROR(AVERAGEIFS('Segments Monthly'!S$2:S$655,'Segments Monthly'!$A$2:$A$655,"&gt;="&amp;DATE(A46,1,1),'Segments Monthly'!$A$2:$A$655,"&lt;="&amp;DATE(A46,12,31)),"")</f>
        <v>944.241666666667</v>
      </c>
      <c r="U46" s="11" t="n">
        <f aca="false">IFERROR(L46/L$30*100,"")</f>
        <v>106.720928929023</v>
      </c>
      <c r="V46" s="11" t="n">
        <f aca="false">IFERROR(O46/O$30*100,"")</f>
        <v>299.901870756279</v>
      </c>
      <c r="W46" s="11" t="n">
        <f aca="false">IFERROR(P46/P$30*100,"")</f>
        <v>125.359245740325</v>
      </c>
      <c r="X46" s="11" t="n">
        <f aca="false">IFERROR(Q46/Q$30*100,"")</f>
        <v>112.820206020526</v>
      </c>
      <c r="Y46" s="11" t="n">
        <f aca="false">IFERROR(R46/R$30*100,"")</f>
        <v>98.4721712191926</v>
      </c>
      <c r="Z46" s="11" t="n">
        <f aca="false">IFERROR(AVERAGEIFS('Segments Monthly'!T$2:T$655,'Segments Monthly'!$A$2:$A$655,"&gt;="&amp;DATE(A46,1,1),'Segments Monthly'!$A$2:$A$655,"&lt;="&amp;DATE(A46,12,31)),"")</f>
        <v>28.3166666666667</v>
      </c>
      <c r="AA46" s="11" t="n">
        <f aca="false">IFERROR(B46/B$20*100,"")</f>
        <v>69.6452791801673</v>
      </c>
      <c r="AB46" s="11" t="n">
        <f aca="false">IFERROR(C46/C$20*100,"")</f>
        <v>103.333351768994</v>
      </c>
      <c r="AC46" s="11" t="n">
        <f aca="false">IFERROR(D46/D$20*100,"")</f>
        <v>14.4864256108706</v>
      </c>
      <c r="AD46" s="11" t="n">
        <f aca="false">IFERROR(E46/E$20*100,"")</f>
        <v>55.3494124922696</v>
      </c>
      <c r="AE46" s="11" t="n">
        <f aca="false">IFERROR(F46/F$20*100,"")</f>
        <v>78.3757039420756</v>
      </c>
      <c r="AF46" s="11" t="n">
        <f aca="false">IFERROR(H46/H$20*100,"")</f>
        <v>76.3476328125462</v>
      </c>
      <c r="AG46" s="11" t="n">
        <f aca="false">IFERROR(I46/I$20*100,"")</f>
        <v>53.5348845358657</v>
      </c>
      <c r="AH46" s="11" t="n">
        <f aca="false">IFERROR(J46/J$20*100,"")</f>
        <v>76.3538068192908</v>
      </c>
      <c r="AI46" s="11" t="n">
        <f aca="false">IFERROR(T46/T$20*100,"")</f>
        <v>89.5546334716459</v>
      </c>
      <c r="AJ46" s="11" t="n">
        <f aca="false">IFERROR(L46/L$20*100,"")</f>
        <v>168.898260925789</v>
      </c>
      <c r="AK46" s="11" t="n">
        <f aca="false">IFERROR(O46/O$20*100,"")</f>
        <v>2260.59800731594</v>
      </c>
      <c r="AL46" s="11" t="n">
        <f aca="false">IFERROR(Q46/Q$20*100,"")</f>
        <v>134.005267746845</v>
      </c>
      <c r="AM46" s="11" t="n">
        <f aca="false">IFERROR(Z46/Z$49*100,"")</f>
        <v>68.8132847306602</v>
      </c>
      <c r="AN46" s="11" t="n">
        <f aca="false">IFERROR(I46/I$49*100,"")</f>
        <v>98.1426311520826</v>
      </c>
      <c r="AO46" s="11" t="n">
        <f aca="false">IFERROR(T46/T$49*100,"")</f>
        <v>95.0531013539587</v>
      </c>
      <c r="AP46" s="21" t="n">
        <f aca="false">IFERROR(AVERAGEIFS('Segments Monthly'!U$2:U$655,'Segments Monthly'!$A$2:$A$655,"&gt;="&amp;DATE(A46,1,1),'Segments Monthly'!$A$2:$A$655,"&lt;="&amp;DATE(A46,12,31)),"")</f>
        <v>102.502141666667</v>
      </c>
      <c r="AQ46" s="21" t="n">
        <f aca="false">IFERROR(AP46/AP$20*100,"")</f>
        <v>208.790773609669</v>
      </c>
      <c r="AR46" s="21" t="n">
        <f aca="false">IFERROR(AA46/AA$40*100,"")</f>
        <v>107.028247606227</v>
      </c>
      <c r="AS46" s="21" t="n">
        <f aca="false">IFERROR(AB46/AB$40*100,"")</f>
        <v>107.31163773793</v>
      </c>
      <c r="AT46" s="21" t="n">
        <f aca="false">IFERROR(AC46/AC$40*100,"")</f>
        <v>83.6023653508071</v>
      </c>
      <c r="AU46" s="21" t="n">
        <f aca="false">IFERROR(AD46/AD$40*100,"")</f>
        <v>91.7603636239363</v>
      </c>
      <c r="AV46" s="21" t="n">
        <f aca="false">IFERROR(AE46/AE$40*100,"")</f>
        <v>103.253807590805</v>
      </c>
      <c r="AW46" s="21" t="n">
        <f aca="false">IFERROR(AF46/AF$40*100,"")</f>
        <v>108.037006365697</v>
      </c>
      <c r="AX46" s="21" t="n">
        <f aca="false">IFERROR(AG46/AG$40*100,"")</f>
        <v>94.294553787043</v>
      </c>
      <c r="AY46" s="21" t="n">
        <f aca="false">IFERROR(AH46/AH$40*100,"")</f>
        <v>122.282652863475</v>
      </c>
      <c r="AZ46" s="21" t="n">
        <f aca="false">IFERROR(AI46/AI$40*100,"")</f>
        <v>139.201955797983</v>
      </c>
    </row>
    <row r="47" customFormat="false" ht="15" hidden="false" customHeight="true" outlineLevel="0" collapsed="false">
      <c r="A47" s="15" t="n">
        <v>2017</v>
      </c>
      <c r="B47" s="8" t="n">
        <f aca="false">IFERROR(AVERAGEIFS('Segments Monthly'!B$2:B$655,'Segments Monthly'!$A$2:$A$655,"&gt;="&amp;DATE(A47,1,1),'Segments Monthly'!$A$2:$A$655,"&lt;="&amp;DATE(A47,12,31)),"")</f>
        <v>12406.4166666667</v>
      </c>
      <c r="C47" s="8" t="n">
        <f aca="false">IFERROR(AVERAGEIFS('Segments Monthly'!C$2:C$655,'Segments Monthly'!$A$2:$A$655,"&gt;="&amp;DATE(A47,1,1),'Segments Monthly'!$A$2:$A$655,"&lt;="&amp;DATE(A47,12,31)),"")</f>
        <v>1597.91666666667</v>
      </c>
      <c r="D47" s="8" t="n">
        <f aca="false">IFERROR(AVERAGEIFS('Segments Monthly'!D$2:D$655,'Segments Monthly'!$A$2:$A$655,"&gt;="&amp;DATE(A47,1,1),'Segments Monthly'!$A$2:$A$655,"&lt;="&amp;DATE(A47,12,31)),"")</f>
        <v>119.283333333333</v>
      </c>
      <c r="E47" s="8" t="n">
        <f aca="false">IFERROR(AVERAGEIFS('Segments Monthly'!E$2:E$655,'Segments Monthly'!$A$2:$A$655,"&gt;="&amp;DATE(A47,1,1),'Segments Monthly'!$A$2:$A$655,"&lt;="&amp;DATE(A47,12,31)),"")</f>
        <v>440.166666666667</v>
      </c>
      <c r="F47" s="8" t="n">
        <f aca="false">IFERROR(AVERAGEIFS('Segments Monthly'!F$2:F$655,'Segments Monthly'!$A$2:$A$655,"&gt;="&amp;DATE(A47,1,1),'Segments Monthly'!$A$2:$A$655,"&lt;="&amp;DATE(A47,12,31)),"")</f>
        <v>823.8</v>
      </c>
      <c r="G47" s="8" t="n">
        <f aca="false">IFERROR(AVERAGEIFS('Segments Monthly'!G$2:G$655,'Segments Monthly'!$A$2:$A$655,"&gt;="&amp;DATE(A47,1,1),'Segments Monthly'!$A$2:$A$655,"&lt;="&amp;DATE(A47,12,31)),"")</f>
        <v>1424.64166666667</v>
      </c>
      <c r="H47" s="8" t="n">
        <f aca="false">IFERROR(AVERAGEIFS('Segments Monthly'!H$2:H$655,'Segments Monthly'!$A$2:$A$655,"&gt;="&amp;DATE(A47,1,1),'Segments Monthly'!$A$2:$A$655,"&lt;="&amp;DATE(A47,12,31)),"")</f>
        <v>1079</v>
      </c>
      <c r="I47" s="8" t="n">
        <f aca="false">IFERROR(AVERAGEIFS('Segments Monthly'!I$2:I$655,'Segments Monthly'!$A$2:$A$655,"&gt;="&amp;DATE(A47,1,1),'Segments Monthly'!$A$2:$A$655,"&lt;="&amp;DATE(A47,12,31)),"")</f>
        <v>1006.875</v>
      </c>
      <c r="J47" s="8" t="n">
        <f aca="false">IFERROR(AVERAGEIFS('Segments Monthly'!J$2:J$655,'Segments Monthly'!$A$2:$A$655,"&gt;="&amp;DATE(A47,1,1),'Segments Monthly'!$A$2:$A$655,"&lt;="&amp;DATE(A47,12,31)),"")</f>
        <v>1643.15833333333</v>
      </c>
      <c r="K47" s="8" t="n">
        <f aca="false">IFERROR(AVERAGEIFS('Segments Monthly'!K$2:K$655,'Segments Monthly'!$A$2:$A$655,"&gt;="&amp;DATE(A47,1,1),'Segments Monthly'!$A$2:$A$655,"&lt;="&amp;DATE(A47,12,31)),"")</f>
        <v>394.866666666667</v>
      </c>
      <c r="L47" s="11" t="n">
        <f aca="false">IFERROR(AVERAGEIFS('Segments Monthly'!L$2:L$655,'Segments Monthly'!$A$2:$A$655,"&gt;="&amp;DATE(A47,1,1),'Segments Monthly'!$A$2:$A$655,"&lt;="&amp;DATE(A47,12,31)),"")</f>
        <v>100</v>
      </c>
      <c r="M47" s="11" t="n">
        <f aca="false">IFERROR(AVERAGEIFS('Segments Monthly'!M$2:M$655,'Segments Monthly'!$A$2:$A$655,"&gt;="&amp;DATE(A47,1,1),'Segments Monthly'!$A$2:$A$655,"&lt;="&amp;DATE(A47,12,31)),"")</f>
        <v>99.9999916666667</v>
      </c>
      <c r="N47" s="11" t="n">
        <f aca="false">IFERROR(AVERAGEIFS('Segments Monthly'!N$2:N$655,'Segments Monthly'!$A$2:$A$655,"&gt;="&amp;DATE(A47,1,1),'Segments Monthly'!$A$2:$A$655,"&lt;="&amp;DATE(A47,12,31)),"")</f>
        <v>100</v>
      </c>
      <c r="O47" s="11" t="n">
        <f aca="false">IFERROR(AVERAGEIFS('Segments Monthly'!O$2:O$655,'Segments Monthly'!$A$2:$A$655,"&gt;="&amp;DATE(A47,1,1),'Segments Monthly'!$A$2:$A$655,"&lt;="&amp;DATE(A47,12,31)),"")</f>
        <v>99.9999916666667</v>
      </c>
      <c r="P47" s="11" t="n">
        <f aca="false">IFERROR(AVERAGEIFS('Segments Monthly'!P$2:P$655,'Segments Monthly'!$A$2:$A$655,"&gt;="&amp;DATE(A47,1,1),'Segments Monthly'!$A$2:$A$655,"&lt;="&amp;DATE(A47,12,31)),"")</f>
        <v>100</v>
      </c>
      <c r="Q47" s="11" t="n">
        <f aca="false">IFERROR(AVERAGEIFS('Segments Monthly'!Q$2:Q$655,'Segments Monthly'!$A$2:$A$655,"&gt;="&amp;DATE(A47,1,1),'Segments Monthly'!$A$2:$A$655,"&lt;="&amp;DATE(A47,12,31)),"")</f>
        <v>100</v>
      </c>
      <c r="R47" s="11" t="n">
        <f aca="false">IFERROR(AVERAGEIFS('Segments Monthly'!R$2:R$655,'Segments Monthly'!$A$2:$A$655,"&gt;="&amp;DATE(A47,1,1),'Segments Monthly'!$A$2:$A$655,"&lt;="&amp;DATE(A47,12,31)),"")</f>
        <v>100.000016666667</v>
      </c>
      <c r="S47" s="11" t="n">
        <v>10.775</v>
      </c>
      <c r="T47" s="8" t="n">
        <f aca="false">IFERROR(AVERAGEIFS('Segments Monthly'!S$2:S$655,'Segments Monthly'!$A$2:$A$655,"&gt;="&amp;DATE(A47,1,1),'Segments Monthly'!$A$2:$A$655,"&lt;="&amp;DATE(A47,12,31)),"")</f>
        <v>963.383333333333</v>
      </c>
      <c r="U47" s="11" t="n">
        <f aca="false">IFERROR(L47/L$30*100,"")</f>
        <v>107.276540953758</v>
      </c>
      <c r="V47" s="11" t="n">
        <f aca="false">IFERROR(O47/O$30*100,"")</f>
        <v>321.735198503931</v>
      </c>
      <c r="W47" s="11" t="n">
        <f aca="false">IFERROR(P47/P$30*100,"")</f>
        <v>126.367054592463</v>
      </c>
      <c r="X47" s="11" t="n">
        <f aca="false">IFERROR(Q47/Q$30*100,"")</f>
        <v>113.324699250414</v>
      </c>
      <c r="Y47" s="11" t="n">
        <f aca="false">IFERROR(R47/R$30*100,"")</f>
        <v>97.063050529398</v>
      </c>
      <c r="Z47" s="11" t="n">
        <f aca="false">IFERROR(AVERAGEIFS('Segments Monthly'!T$2:T$655,'Segments Monthly'!$A$2:$A$655,"&gt;="&amp;DATE(A47,1,1),'Segments Monthly'!$A$2:$A$655,"&lt;="&amp;DATE(A47,12,31)),"")</f>
        <v>31.6333333333333</v>
      </c>
      <c r="AA47" s="11" t="n">
        <f aca="false">IFERROR(B47/B$20*100,"")</f>
        <v>70.113876120865</v>
      </c>
      <c r="AB47" s="11" t="n">
        <f aca="false">IFERROR(C47/C$20*100,"")</f>
        <v>106.051136835003</v>
      </c>
      <c r="AC47" s="11" t="n">
        <f aca="false">IFERROR(D47/D$20*100,"")</f>
        <v>13.2134516149877</v>
      </c>
      <c r="AD47" s="11" t="n">
        <f aca="false">IFERROR(E47/E$20*100,"")</f>
        <v>54.4423830138116</v>
      </c>
      <c r="AE47" s="11" t="n">
        <f aca="false">IFERROR(F47/F$20*100,"")</f>
        <v>79.5301689460982</v>
      </c>
      <c r="AF47" s="11" t="n">
        <f aca="false">IFERROR(H47/H$20*100,"")</f>
        <v>76.5397506605898</v>
      </c>
      <c r="AG47" s="11" t="n">
        <f aca="false">IFERROR(I47/I$20*100,"")</f>
        <v>52.9247117776921</v>
      </c>
      <c r="AH47" s="11" t="n">
        <f aca="false">IFERROR(J47/J$20*100,"")</f>
        <v>76.9674258836388</v>
      </c>
      <c r="AI47" s="11" t="n">
        <f aca="false">IFERROR(T47/T$20*100,"")</f>
        <v>91.370084963446</v>
      </c>
      <c r="AJ47" s="11" t="n">
        <f aca="false">IFERROR(L47/L$20*100,"")</f>
        <v>169.777581464589</v>
      </c>
      <c r="AK47" s="11" t="n">
        <f aca="false">IFERROR(O47/O$20*100,"")</f>
        <v>2425.17309674421</v>
      </c>
      <c r="AL47" s="11" t="n">
        <f aca="false">IFERROR(Q47/Q$20*100,"")</f>
        <v>134.604493299893</v>
      </c>
      <c r="AM47" s="11" t="n">
        <f aca="false">IFERROR(Z47/Z$49*100,"")</f>
        <v>76.8732280275415</v>
      </c>
      <c r="AN47" s="11" t="n">
        <f aca="false">IFERROR(I47/I$49*100,"")</f>
        <v>97.0240341762292</v>
      </c>
      <c r="AO47" s="11" t="n">
        <f aca="false">IFERROR(T47/T$49*100,"")</f>
        <v>96.9800177843397</v>
      </c>
      <c r="AP47" s="21" t="n">
        <f aca="false">IFERROR(AVERAGEIFS('Segments Monthly'!U$2:U$655,'Segments Monthly'!$A$2:$A$655,"&gt;="&amp;DATE(A47,1,1),'Segments Monthly'!$A$2:$A$655,"&lt;="&amp;DATE(A47,12,31)),"")</f>
        <v>100.000025</v>
      </c>
      <c r="AQ47" s="21" t="n">
        <f aca="false">IFERROR(AP47/AP$20*100,"")</f>
        <v>203.694110593653</v>
      </c>
      <c r="AR47" s="21" t="n">
        <f aca="false">IFERROR(AA47/AA$40*100,"")</f>
        <v>107.748369773686</v>
      </c>
      <c r="AS47" s="21" t="n">
        <f aca="false">IFERROR(AB47/AB$40*100,"")</f>
        <v>110.134056264574</v>
      </c>
      <c r="AT47" s="21" t="n">
        <f aca="false">IFERROR(AC47/AC$40*100,"")</f>
        <v>76.2559266954345</v>
      </c>
      <c r="AU47" s="21" t="n">
        <f aca="false">IFERROR(AD47/AD$40*100,"")</f>
        <v>90.2566556166912</v>
      </c>
      <c r="AV47" s="21" t="n">
        <f aca="false">IFERROR(AE47/AE$40*100,"")</f>
        <v>104.774724168265</v>
      </c>
      <c r="AW47" s="21" t="n">
        <f aca="false">IFERROR(AF47/AF$40*100,"")</f>
        <v>108.308865969033</v>
      </c>
      <c r="AX47" s="21" t="n">
        <f aca="false">IFERROR(AG47/AG$40*100,"")</f>
        <v>93.2198159135272</v>
      </c>
      <c r="AY47" s="21" t="n">
        <f aca="false">IFERROR(AH47/AH$40*100,"")</f>
        <v>123.265380119153</v>
      </c>
      <c r="AZ47" s="21" t="n">
        <f aca="false">IFERROR(AI47/AI$40*100,"")</f>
        <v>142.023857786951</v>
      </c>
    </row>
    <row r="48" customFormat="false" ht="15" hidden="false" customHeight="true" outlineLevel="0" collapsed="false">
      <c r="A48" s="15" t="n">
        <v>2018</v>
      </c>
      <c r="B48" s="8" t="n">
        <f aca="false">IFERROR(AVERAGEIFS('Segments Monthly'!B$2:B$655,'Segments Monthly'!$A$2:$A$655,"&gt;="&amp;DATE(A48,1,1),'Segments Monthly'!$A$2:$A$655,"&lt;="&amp;DATE(A48,12,31)),"")</f>
        <v>12652.9166666667</v>
      </c>
      <c r="C48" s="8" t="n">
        <f aca="false">IFERROR(AVERAGEIFS('Segments Monthly'!C$2:C$655,'Segments Monthly'!$A$2:$A$655,"&gt;="&amp;DATE(A48,1,1),'Segments Monthly'!$A$2:$A$655,"&lt;="&amp;DATE(A48,12,31)),"")</f>
        <v>1620.90833333333</v>
      </c>
      <c r="D48" s="8" t="n">
        <f aca="false">IFERROR(AVERAGEIFS('Segments Monthly'!D$2:D$655,'Segments Monthly'!$A$2:$A$655,"&gt;="&amp;DATE(A48,1,1),'Segments Monthly'!$A$2:$A$655,"&lt;="&amp;DATE(A48,12,31)),"")</f>
        <v>113.858333333333</v>
      </c>
      <c r="E48" s="8" t="n">
        <f aca="false">IFERROR(AVERAGEIFS('Segments Monthly'!E$2:E$655,'Segments Monthly'!$A$2:$A$655,"&gt;="&amp;DATE(A48,1,1),'Segments Monthly'!$A$2:$A$655,"&lt;="&amp;DATE(A48,12,31)),"")</f>
        <v>432.233333333333</v>
      </c>
      <c r="F48" s="8" t="n">
        <f aca="false">IFERROR(AVERAGEIFS('Segments Monthly'!F$2:F$655,'Segments Monthly'!$A$2:$A$655,"&gt;="&amp;DATE(A48,1,1),'Segments Monthly'!$A$2:$A$655,"&lt;="&amp;DATE(A48,12,31)),"")</f>
        <v>835.133333333333</v>
      </c>
      <c r="G48" s="8" t="n">
        <f aca="false">IFERROR(AVERAGEIFS('Segments Monthly'!G$2:G$655,'Segments Monthly'!$A$2:$A$655,"&gt;="&amp;DATE(A48,1,1),'Segments Monthly'!$A$2:$A$655,"&lt;="&amp;DATE(A48,12,31)),"")</f>
        <v>1469.5</v>
      </c>
      <c r="H48" s="8" t="n">
        <f aca="false">IFERROR(AVERAGEIFS('Segments Monthly'!H$2:H$655,'Segments Monthly'!$A$2:$A$655,"&gt;="&amp;DATE(A48,1,1),'Segments Monthly'!$A$2:$A$655,"&lt;="&amp;DATE(A48,12,31)),"")</f>
        <v>1116.925</v>
      </c>
      <c r="I48" s="8" t="n">
        <f aca="false">IFERROR(AVERAGEIFS('Segments Monthly'!I$2:I$655,'Segments Monthly'!$A$2:$A$655,"&gt;="&amp;DATE(A48,1,1),'Segments Monthly'!$A$2:$A$655,"&lt;="&amp;DATE(A48,12,31)),"")</f>
        <v>1019.21666666667</v>
      </c>
      <c r="J48" s="8" t="n">
        <f aca="false">IFERROR(AVERAGEIFS('Segments Monthly'!J$2:J$655,'Segments Monthly'!$A$2:$A$655,"&gt;="&amp;DATE(A48,1,1),'Segments Monthly'!$A$2:$A$655,"&lt;="&amp;DATE(A48,12,31)),"")</f>
        <v>1702.18333333333</v>
      </c>
      <c r="K48" s="8" t="n">
        <f aca="false">IFERROR(AVERAGEIFS('Segments Monthly'!K$2:K$655,'Segments Monthly'!$A$2:$A$655,"&gt;="&amp;DATE(A48,1,1),'Segments Monthly'!$A$2:$A$655,"&lt;="&amp;DATE(A48,12,31)),"")</f>
        <v>392.7</v>
      </c>
      <c r="L48" s="11" t="n">
        <f aca="false">IFERROR(AVERAGEIFS('Segments Monthly'!L$2:L$655,'Segments Monthly'!$A$2:$A$655,"&gt;="&amp;DATE(A48,1,1),'Segments Monthly'!$A$2:$A$655,"&lt;="&amp;DATE(A48,12,31)),"")</f>
        <v>101.464925</v>
      </c>
      <c r="M48" s="11" t="n">
        <f aca="false">IFERROR(AVERAGEIFS('Segments Monthly'!M$2:M$655,'Segments Monthly'!$A$2:$A$655,"&gt;="&amp;DATE(A48,1,1),'Segments Monthly'!$A$2:$A$655,"&lt;="&amp;DATE(A48,12,31)),"")</f>
        <v>103.126933333333</v>
      </c>
      <c r="N48" s="11" t="n">
        <f aca="false">IFERROR(AVERAGEIFS('Segments Monthly'!N$2:N$655,'Segments Monthly'!$A$2:$A$655,"&gt;="&amp;DATE(A48,1,1),'Segments Monthly'!$A$2:$A$655,"&lt;="&amp;DATE(A48,12,31)),"")</f>
        <v>99.64145</v>
      </c>
      <c r="O48" s="11" t="n">
        <f aca="false">IFERROR(AVERAGEIFS('Segments Monthly'!O$2:O$655,'Segments Monthly'!$A$2:$A$655,"&gt;="&amp;DATE(A48,1,1),'Segments Monthly'!$A$2:$A$655,"&lt;="&amp;DATE(A48,12,31)),"")</f>
        <v>104.698575</v>
      </c>
      <c r="P48" s="11" t="n">
        <f aca="false">IFERROR(AVERAGEIFS('Segments Monthly'!P$2:P$655,'Segments Monthly'!$A$2:$A$655,"&gt;="&amp;DATE(A48,1,1),'Segments Monthly'!$A$2:$A$655,"&lt;="&amp;DATE(A48,12,31)),"")</f>
        <v>102.213891666667</v>
      </c>
      <c r="Q48" s="11" t="n">
        <f aca="false">IFERROR(AVERAGEIFS('Segments Monthly'!Q$2:Q$655,'Segments Monthly'!$A$2:$A$655,"&gt;="&amp;DATE(A48,1,1),'Segments Monthly'!$A$2:$A$655,"&lt;="&amp;DATE(A48,12,31)),"")</f>
        <v>100.347291666667</v>
      </c>
      <c r="R48" s="11" t="n">
        <f aca="false">IFERROR(AVERAGEIFS('Segments Monthly'!R$2:R$655,'Segments Monthly'!$A$2:$A$655,"&gt;="&amp;DATE(A48,1,1),'Segments Monthly'!$A$2:$A$655,"&lt;="&amp;DATE(A48,12,31)),"")</f>
        <v>98.637275</v>
      </c>
      <c r="S48" s="11" t="n">
        <v>10.925</v>
      </c>
      <c r="T48" s="8" t="n">
        <f aca="false">IFERROR(AVERAGEIFS('Segments Monthly'!S$2:S$655,'Segments Monthly'!$A$2:$A$655,"&gt;="&amp;DATE(A48,1,1),'Segments Monthly'!$A$2:$A$655,"&lt;="&amp;DATE(A48,12,31)),"")</f>
        <v>998.441666666667</v>
      </c>
      <c r="U48" s="11" t="n">
        <f aca="false">IFERROR(L48/L$30*100,"")</f>
        <v>108.848061821325</v>
      </c>
      <c r="V48" s="11" t="n">
        <f aca="false">IFERROR(O48/O$30*100,"")</f>
        <v>336.852196178054</v>
      </c>
      <c r="W48" s="11" t="n">
        <f aca="false">IFERROR(P48/P$30*100,"")</f>
        <v>129.164684283498</v>
      </c>
      <c r="X48" s="11" t="n">
        <f aca="false">IFERROR(Q48/Q$30*100,"")</f>
        <v>113.718266487186</v>
      </c>
      <c r="Y48" s="11" t="n">
        <f aca="false">IFERROR(R48/R$30*100,"")</f>
        <v>95.7403321173492</v>
      </c>
      <c r="Z48" s="11" t="n">
        <f aca="false">IFERROR(AVERAGEIFS('Segments Monthly'!T$2:T$655,'Segments Monthly'!$A$2:$A$655,"&gt;="&amp;DATE(A48,1,1),'Segments Monthly'!$A$2:$A$655,"&lt;="&amp;DATE(A48,12,31)),"")</f>
        <v>37.8083333333333</v>
      </c>
      <c r="AA48" s="11" t="n">
        <f aca="false">IFERROR(B48/B$20*100,"")</f>
        <v>71.5069512470801</v>
      </c>
      <c r="AB48" s="11" t="n">
        <f aca="false">IFERROR(C48/C$20*100,"")</f>
        <v>107.577056451836</v>
      </c>
      <c r="AC48" s="11" t="n">
        <f aca="false">IFERROR(D48/D$20*100,"")</f>
        <v>12.61250450018</v>
      </c>
      <c r="AD48" s="11" t="n">
        <f aca="false">IFERROR(E48/E$20*100,"")</f>
        <v>53.4611420325706</v>
      </c>
      <c r="AE48" s="11" t="n">
        <f aca="false">IFERROR(F48/F$20*100,"")</f>
        <v>80.6242960579244</v>
      </c>
      <c r="AF48" s="11" t="n">
        <f aca="false">IFERROR(H48/H$20*100,"")</f>
        <v>79.229991665041</v>
      </c>
      <c r="AG48" s="11" t="n">
        <f aca="false">IFERROR(I48/I$20*100,"")</f>
        <v>53.5734309843361</v>
      </c>
      <c r="AH48" s="11" t="n">
        <f aca="false">IFERROR(J48/J$20*100,"")</f>
        <v>79.7322247594512</v>
      </c>
      <c r="AI48" s="11" t="n">
        <f aca="false">IFERROR(T48/T$20*100,"")</f>
        <v>94.6951195415926</v>
      </c>
      <c r="AJ48" s="11" t="n">
        <f aca="false">IFERROR(L48/L$20*100,"")</f>
        <v>172.264695699859</v>
      </c>
      <c r="AK48" s="11" t="n">
        <f aca="false">IFERROR(O48/O$20*100,"")</f>
        <v>2539.12188516804</v>
      </c>
      <c r="AL48" s="11" t="n">
        <f aca="false">IFERROR(Q48/Q$20*100,"")</f>
        <v>135.071963488083</v>
      </c>
      <c r="AM48" s="11" t="n">
        <f aca="false">IFERROR(Z48/Z$49*100,"")</f>
        <v>91.8793033616849</v>
      </c>
      <c r="AN48" s="11" t="n">
        <f aca="false">IFERROR(I48/I$49*100,"")</f>
        <v>98.2132962876713</v>
      </c>
      <c r="AO48" s="11" t="n">
        <f aca="false">IFERROR(T48/T$49*100,"")</f>
        <v>100.509202556918</v>
      </c>
      <c r="AP48" s="21" t="n">
        <f aca="false">IFERROR(AVERAGEIFS('Segments Monthly'!U$2:U$655,'Segments Monthly'!$A$2:$A$655,"&gt;="&amp;DATE(A48,1,1),'Segments Monthly'!$A$2:$A$655,"&lt;="&amp;DATE(A48,12,31)),"")</f>
        <v>104.362625</v>
      </c>
      <c r="AQ48" s="21" t="n">
        <f aca="false">IFERROR(AP48/AP$20*100,"")</f>
        <v>212.580467640822</v>
      </c>
      <c r="AR48" s="21" t="n">
        <f aca="false">IFERROR(AA48/AA$40*100,"")</f>
        <v>109.889195272525</v>
      </c>
      <c r="AS48" s="21" t="n">
        <f aca="false">IFERROR(AB48/AB$40*100,"")</f>
        <v>111.718723076746</v>
      </c>
      <c r="AT48" s="21" t="n">
        <f aca="false">IFERROR(AC48/AC$40*100,"")</f>
        <v>72.7878109850301</v>
      </c>
      <c r="AU48" s="21" t="n">
        <f aca="false">IFERROR(AD48/AD$40*100,"")</f>
        <v>88.6299169543078</v>
      </c>
      <c r="AV48" s="21" t="n">
        <f aca="false">IFERROR(AE48/AE$40*100,"")</f>
        <v>106.21615033227</v>
      </c>
      <c r="AW48" s="21" t="n">
        <f aca="false">IFERROR(AF48/AF$40*100,"")</f>
        <v>112.115736906823</v>
      </c>
      <c r="AX48" s="21" t="n">
        <f aca="false">IFERROR(AG48/AG$40*100,"")</f>
        <v>94.3624482112134</v>
      </c>
      <c r="AY48" s="21" t="n">
        <f aca="false">IFERROR(AH48/AH$40*100,"")</f>
        <v>127.693279070785</v>
      </c>
      <c r="AZ48" s="21" t="n">
        <f aca="false">IFERROR(AI48/AI$40*100,"")</f>
        <v>147.192225948722</v>
      </c>
    </row>
    <row r="49" customFormat="false" ht="15" hidden="false" customHeight="true" outlineLevel="0" collapsed="false">
      <c r="A49" s="15" t="n">
        <v>2019</v>
      </c>
      <c r="B49" s="8" t="n">
        <f aca="false">IFERROR(AVERAGEIFS('Segments Monthly'!B$2:B$655,'Segments Monthly'!$A$2:$A$655,"&gt;="&amp;DATE(A49,1,1),'Segments Monthly'!$A$2:$A$655,"&lt;="&amp;DATE(A49,12,31)),"")</f>
        <v>12778.8333333333</v>
      </c>
      <c r="C49" s="8" t="n">
        <f aca="false">IFERROR(AVERAGEIFS('Segments Monthly'!C$2:C$655,'Segments Monthly'!$A$2:$A$655,"&gt;="&amp;DATE(A49,1,1),'Segments Monthly'!$A$2:$A$655,"&lt;="&amp;DATE(A49,12,31)),"")</f>
        <v>1645.05833333333</v>
      </c>
      <c r="D49" s="8" t="n">
        <f aca="false">IFERROR(AVERAGEIFS('Segments Monthly'!D$2:D$655,'Segments Monthly'!$A$2:$A$655,"&gt;="&amp;DATE(A49,1,1),'Segments Monthly'!$A$2:$A$655,"&lt;="&amp;DATE(A49,12,31)),"")</f>
        <v>110.2</v>
      </c>
      <c r="E49" s="8" t="n">
        <f aca="false">IFERROR(AVERAGEIFS('Segments Monthly'!E$2:E$655,'Segments Monthly'!$A$2:$A$655,"&gt;="&amp;DATE(A49,1,1),'Segments Monthly'!$A$2:$A$655,"&lt;="&amp;DATE(A49,12,31)),"")</f>
        <v>425.116666666667</v>
      </c>
      <c r="F49" s="8" t="n">
        <f aca="false">IFERROR(AVERAGEIFS('Segments Monthly'!F$2:F$655,'Segments Monthly'!$A$2:$A$655,"&gt;="&amp;DATE(A49,1,1),'Segments Monthly'!$A$2:$A$655,"&lt;="&amp;DATE(A49,12,31)),"")</f>
        <v>851.025</v>
      </c>
      <c r="G49" s="8" t="n">
        <f aca="false">IFERROR(AVERAGEIFS('Segments Monthly'!G$2:G$655,'Segments Monthly'!$A$2:$A$655,"&gt;="&amp;DATE(A49,1,1),'Segments Monthly'!$A$2:$A$655,"&lt;="&amp;DATE(A49,12,31)),"")</f>
        <v>1485.26666666667</v>
      </c>
      <c r="H49" s="8" t="n">
        <f aca="false">IFERROR(AVERAGEIFS('Segments Monthly'!H$2:H$655,'Segments Monthly'!$A$2:$A$655,"&gt;="&amp;DATE(A49,1,1),'Segments Monthly'!$A$2:$A$655,"&lt;="&amp;DATE(A49,12,31)),"")</f>
        <v>1126.28333333333</v>
      </c>
      <c r="I49" s="8" t="n">
        <f aca="false">IFERROR(AVERAGEIFS('Segments Monthly'!I$2:I$655,'Segments Monthly'!$A$2:$A$655,"&gt;="&amp;DATE(A49,1,1),'Segments Monthly'!$A$2:$A$655,"&lt;="&amp;DATE(A49,12,31)),"")</f>
        <v>1037.75833333333</v>
      </c>
      <c r="J49" s="8" t="n">
        <f aca="false">IFERROR(AVERAGEIFS('Segments Monthly'!J$2:J$655,'Segments Monthly'!$A$2:$A$655,"&gt;="&amp;DATE(A49,1,1),'Segments Monthly'!$A$2:$A$655,"&lt;="&amp;DATE(A49,12,31)),"")</f>
        <v>1729.05</v>
      </c>
      <c r="K49" s="8" t="n">
        <f aca="false">IFERROR(AVERAGEIFS('Segments Monthly'!K$2:K$655,'Segments Monthly'!$A$2:$A$655,"&gt;="&amp;DATE(A49,1,1),'Segments Monthly'!$A$2:$A$655,"&lt;="&amp;DATE(A49,12,31)),"")</f>
        <v>387.475</v>
      </c>
      <c r="L49" s="11" t="n">
        <f aca="false">IFERROR(AVERAGEIFS('Segments Monthly'!L$2:L$655,'Segments Monthly'!$A$2:$A$655,"&gt;="&amp;DATE(A49,1,1),'Segments Monthly'!$A$2:$A$655,"&lt;="&amp;DATE(A49,12,31)),"")</f>
        <v>99.451475</v>
      </c>
      <c r="M49" s="11" t="n">
        <f aca="false">IFERROR(AVERAGEIFS('Segments Monthly'!M$2:M$655,'Segments Monthly'!$A$2:$A$655,"&gt;="&amp;DATE(A49,1,1),'Segments Monthly'!$A$2:$A$655,"&lt;="&amp;DATE(A49,12,31)),"")</f>
        <v>100.105341666667</v>
      </c>
      <c r="N49" s="11" t="n">
        <f aca="false">IFERROR(AVERAGEIFS('Segments Monthly'!N$2:N$655,'Segments Monthly'!$A$2:$A$655,"&gt;="&amp;DATE(A49,1,1),'Segments Monthly'!$A$2:$A$655,"&lt;="&amp;DATE(A49,12,31)),"")</f>
        <v>98.705175</v>
      </c>
      <c r="O49" s="11" t="n">
        <f aca="false">IFERROR(AVERAGEIFS('Segments Monthly'!O$2:O$655,'Segments Monthly'!$A$2:$A$655,"&gt;="&amp;DATE(A49,1,1),'Segments Monthly'!$A$2:$A$655,"&lt;="&amp;DATE(A49,12,31)),"")</f>
        <v>106.441708333333</v>
      </c>
      <c r="P49" s="11" t="n">
        <f aca="false">IFERROR(AVERAGEIFS('Segments Monthly'!P$2:P$655,'Segments Monthly'!$A$2:$A$655,"&gt;="&amp;DATE(A49,1,1),'Segments Monthly'!$A$2:$A$655,"&lt;="&amp;DATE(A49,12,31)),"")</f>
        <v>96.816275</v>
      </c>
      <c r="Q49" s="11" t="n">
        <f aca="false">IFERROR(AVERAGEIFS('Segments Monthly'!Q$2:Q$655,'Segments Monthly'!$A$2:$A$655,"&gt;="&amp;DATE(A49,1,1),'Segments Monthly'!$A$2:$A$655,"&lt;="&amp;DATE(A49,12,31)),"")</f>
        <v>101.123116666667</v>
      </c>
      <c r="R49" s="11" t="n">
        <f aca="false">IFERROR(AVERAGEIFS('Segments Monthly'!R$2:R$655,'Segments Monthly'!$A$2:$A$655,"&gt;="&amp;DATE(A49,1,1),'Segments Monthly'!$A$2:$A$655,"&lt;="&amp;DATE(A49,12,31)),"")</f>
        <v>97.2464166666667</v>
      </c>
      <c r="S49" s="11" t="n">
        <v>10.55</v>
      </c>
      <c r="T49" s="8" t="n">
        <f aca="false">IFERROR(AVERAGEIFS('Segments Monthly'!S$2:S$655,'Segments Monthly'!$A$2:$A$655,"&gt;="&amp;DATE(A49,1,1),'Segments Monthly'!$A$2:$A$655,"&lt;="&amp;DATE(A49,12,31)),"")</f>
        <v>993.383333333333</v>
      </c>
      <c r="U49" s="11" t="n">
        <f aca="false">IFERROR(L49/L$30*100,"")</f>
        <v>106.688102307492</v>
      </c>
      <c r="V49" s="11" t="n">
        <f aca="false">IFERROR(O49/O$30*100,"")</f>
        <v>342.460470135598</v>
      </c>
      <c r="W49" s="11" t="n">
        <f aca="false">IFERROR(P49/P$30*100,"")</f>
        <v>122.343875083639</v>
      </c>
      <c r="X49" s="11" t="n">
        <f aca="false">IFERROR(Q49/Q$30*100,"")</f>
        <v>114.597467835145</v>
      </c>
      <c r="Y49" s="11" t="n">
        <f aca="false">IFERROR(R49/R$30*100,"")</f>
        <v>94.3903228154751</v>
      </c>
      <c r="Z49" s="11" t="n">
        <f aca="false">IFERROR(AVERAGEIFS('Segments Monthly'!T$2:T$655,'Segments Monthly'!$A$2:$A$655,"&gt;="&amp;DATE(A49,1,1),'Segments Monthly'!$A$2:$A$655,"&lt;="&amp;DATE(A49,12,31)),"")</f>
        <v>41.15</v>
      </c>
      <c r="AA49" s="11" t="n">
        <f aca="false">IFERROR(B49/B$20*100,"")</f>
        <v>72.2185592645618</v>
      </c>
      <c r="AB49" s="11" t="n">
        <f aca="false">IFERROR(C49/C$20*100,"")</f>
        <v>109.179852772816</v>
      </c>
      <c r="AC49" s="11" t="n">
        <f aca="false">IFERROR(D49/D$20*100,"")</f>
        <v>12.2072575210701</v>
      </c>
      <c r="AD49" s="11" t="n">
        <f aca="false">IFERROR(E49/E$20*100,"")</f>
        <v>52.5809111523397</v>
      </c>
      <c r="AE49" s="11" t="n">
        <f aca="false">IFERROR(F49/F$20*100,"")</f>
        <v>82.158487530169</v>
      </c>
      <c r="AF49" s="11" t="n">
        <f aca="false">IFERROR(H49/H$20*100,"")</f>
        <v>79.8938327215119</v>
      </c>
      <c r="AG49" s="11" t="n">
        <f aca="false">IFERROR(I49/I$20*100,"")</f>
        <v>54.5480428916845</v>
      </c>
      <c r="AH49" s="11" t="n">
        <f aca="false">IFERROR(J49/J$20*100,"")</f>
        <v>80.9906903214474</v>
      </c>
      <c r="AI49" s="11" t="n">
        <f aca="false">IFERROR(T49/T$20*100,"")</f>
        <v>94.2153724560364</v>
      </c>
      <c r="AJ49" s="11" t="n">
        <f aca="false">IFERROR(L49/L$20*100,"")</f>
        <v>168.846308985861</v>
      </c>
      <c r="AK49" s="11" t="n">
        <f aca="false">IFERROR(O49/O$20*100,"")</f>
        <v>2581.39588933126</v>
      </c>
      <c r="AL49" s="11" t="n">
        <f aca="false">IFERROR(Q49/Q$20*100,"")</f>
        <v>136.116258798226</v>
      </c>
      <c r="AM49" s="11" t="n">
        <f aca="false">IFERROR(Z49/Z$49*100,"")</f>
        <v>100</v>
      </c>
      <c r="AN49" s="11" t="n">
        <f aca="false">IFERROR(I49/I$49*100,"")</f>
        <v>100</v>
      </c>
      <c r="AO49" s="11" t="n">
        <f aca="false">IFERROR(T49/T$49*100,"")</f>
        <v>100</v>
      </c>
      <c r="AP49" s="21" t="n">
        <f aca="false">IFERROR(AVERAGEIFS('Segments Monthly'!U$2:U$655,'Segments Monthly'!$A$2:$A$655,"&gt;="&amp;DATE(A49,1,1),'Segments Monthly'!$A$2:$A$655,"&lt;="&amp;DATE(A49,12,31)),"")</f>
        <v>101.609775</v>
      </c>
      <c r="AQ49" s="21" t="n">
        <f aca="false">IFERROR(AP49/AP$20*100,"")</f>
        <v>206.973075719193</v>
      </c>
      <c r="AR49" s="21" t="n">
        <f aca="false">IFERROR(AA49/AA$40*100,"")</f>
        <v>110.982767729842</v>
      </c>
      <c r="AS49" s="21" t="n">
        <f aca="false">IFERROR(AB49/AB$40*100,"")</f>
        <v>113.383226310409</v>
      </c>
      <c r="AT49" s="21" t="n">
        <f aca="false">IFERROR(AC49/AC$40*100,"")</f>
        <v>70.4490970113473</v>
      </c>
      <c r="AU49" s="21" t="n">
        <f aca="false">IFERROR(AD49/AD$40*100,"")</f>
        <v>87.1706366836403</v>
      </c>
      <c r="AV49" s="21" t="n">
        <f aca="false">IFERROR(AE49/AE$40*100,"")</f>
        <v>108.237326578415</v>
      </c>
      <c r="AW49" s="21" t="n">
        <f aca="false">IFERROR(AF49/AF$40*100,"")</f>
        <v>113.055116397735</v>
      </c>
      <c r="AX49" s="21" t="n">
        <f aca="false">IFERROR(AG49/AG$40*100,"")</f>
        <v>96.0790970041585</v>
      </c>
      <c r="AY49" s="21" t="n">
        <f aca="false">IFERROR(AH49/AH$40*100,"")</f>
        <v>129.708745147315</v>
      </c>
      <c r="AZ49" s="21" t="n">
        <f aca="false">IFERROR(AI49/AI$40*100,"")</f>
        <v>146.446516541972</v>
      </c>
    </row>
    <row r="50" customFormat="false" ht="15" hidden="false" customHeight="true" outlineLevel="0" collapsed="false">
      <c r="A50" s="15" t="n">
        <v>2020</v>
      </c>
      <c r="B50" s="8" t="n">
        <f aca="false">IFERROR(AVERAGEIFS('Segments Monthly'!B$2:B$655,'Segments Monthly'!$A$2:$A$655,"&gt;="&amp;DATE(A50,1,1),'Segments Monthly'!$A$2:$A$655,"&lt;="&amp;DATE(A50,12,31)),"")</f>
        <v>12125</v>
      </c>
      <c r="C50" s="8" t="n">
        <f aca="false">IFERROR(AVERAGEIFS('Segments Monthly'!C$2:C$655,'Segments Monthly'!$A$2:$A$655,"&gt;="&amp;DATE(A50,1,1),'Segments Monthly'!$A$2:$A$655,"&lt;="&amp;DATE(A50,12,31)),"")</f>
        <v>1615.1</v>
      </c>
      <c r="D50" s="8" t="n">
        <f aca="false">IFERROR(AVERAGEIFS('Segments Monthly'!D$2:D$655,'Segments Monthly'!$A$2:$A$655,"&gt;="&amp;DATE(A50,1,1),'Segments Monthly'!$A$2:$A$655,"&lt;="&amp;DATE(A50,12,31)),"")</f>
        <v>90.225</v>
      </c>
      <c r="E50" s="8" t="n">
        <f aca="false">IFERROR(AVERAGEIFS('Segments Monthly'!E$2:E$655,'Segments Monthly'!$A$2:$A$655,"&gt;="&amp;DATE(A50,1,1),'Segments Monthly'!$A$2:$A$655,"&lt;="&amp;DATE(A50,12,31)),"")</f>
        <v>375.283333333333</v>
      </c>
      <c r="F50" s="8" t="n">
        <f aca="false">IFERROR(AVERAGEIFS('Segments Monthly'!F$2:F$655,'Segments Monthly'!$A$2:$A$655,"&gt;="&amp;DATE(A50,1,1),'Segments Monthly'!$A$2:$A$655,"&lt;="&amp;DATE(A50,12,31)),"")</f>
        <v>845.233333333333</v>
      </c>
      <c r="G50" s="8" t="n">
        <f aca="false">IFERROR(AVERAGEIFS('Segments Monthly'!G$2:G$655,'Segments Monthly'!$A$2:$A$655,"&gt;="&amp;DATE(A50,1,1),'Segments Monthly'!$A$2:$A$655,"&lt;="&amp;DATE(A50,12,31)),"")</f>
        <v>1386.01666666667</v>
      </c>
      <c r="H50" s="8" t="n">
        <f aca="false">IFERROR(AVERAGEIFS('Segments Monthly'!H$2:H$655,'Segments Monthly'!$A$2:$A$655,"&gt;="&amp;DATE(A50,1,1),'Segments Monthly'!$A$2:$A$655,"&lt;="&amp;DATE(A50,12,31)),"")</f>
        <v>1054.78333333333</v>
      </c>
      <c r="I50" s="8" t="n">
        <f aca="false">IFERROR(AVERAGEIFS('Segments Monthly'!I$2:I$655,'Segments Monthly'!$A$2:$A$655,"&gt;="&amp;DATE(A50,1,1),'Segments Monthly'!$A$2:$A$655,"&lt;="&amp;DATE(A50,12,31)),"")</f>
        <v>1022.84166666667</v>
      </c>
      <c r="J50" s="8" t="n">
        <f aca="false">IFERROR(AVERAGEIFS('Segments Monthly'!J$2:J$655,'Segments Monthly'!$A$2:$A$655,"&gt;="&amp;DATE(A50,1,1),'Segments Monthly'!$A$2:$A$655,"&lt;="&amp;DATE(A50,12,31)),"")</f>
        <v>1590.725</v>
      </c>
      <c r="K50" s="8" t="n">
        <f aca="false">IFERROR(AVERAGEIFS('Segments Monthly'!K$2:K$655,'Segments Monthly'!$A$2:$A$655,"&gt;="&amp;DATE(A50,1,1),'Segments Monthly'!$A$2:$A$655,"&lt;="&amp;DATE(A50,12,31)),"")</f>
        <v>359.041666666667</v>
      </c>
      <c r="L50" s="11" t="n">
        <f aca="false">IFERROR(AVERAGEIFS('Segments Monthly'!L$2:L$655,'Segments Monthly'!$A$2:$A$655,"&gt;="&amp;DATE(A50,1,1),'Segments Monthly'!$A$2:$A$655,"&lt;="&amp;DATE(A50,12,31)),"")</f>
        <v>93.007275</v>
      </c>
      <c r="M50" s="11" t="n">
        <f aca="false">IFERROR(AVERAGEIFS('Segments Monthly'!M$2:M$655,'Segments Monthly'!$A$2:$A$655,"&gt;="&amp;DATE(A50,1,1),'Segments Monthly'!$A$2:$A$655,"&lt;="&amp;DATE(A50,12,31)),"")</f>
        <v>91.2328666666667</v>
      </c>
      <c r="N50" s="11" t="n">
        <f aca="false">IFERROR(AVERAGEIFS('Segments Monthly'!N$2:N$655,'Segments Monthly'!$A$2:$A$655,"&gt;="&amp;DATE(A50,1,1),'Segments Monthly'!$A$2:$A$655,"&lt;="&amp;DATE(A50,12,31)),"")</f>
        <v>94.8965833333333</v>
      </c>
      <c r="O50" s="11" t="n">
        <f aca="false">IFERROR(AVERAGEIFS('Segments Monthly'!O$2:O$655,'Segments Monthly'!$A$2:$A$655,"&gt;="&amp;DATE(A50,1,1),'Segments Monthly'!$A$2:$A$655,"&lt;="&amp;DATE(A50,12,31)),"")</f>
        <v>105.698</v>
      </c>
      <c r="P50" s="11" t="n">
        <f aca="false">IFERROR(AVERAGEIFS('Segments Monthly'!P$2:P$655,'Segments Monthly'!$A$2:$A$655,"&gt;="&amp;DATE(A50,1,1),'Segments Monthly'!$A$2:$A$655,"&lt;="&amp;DATE(A50,12,31)),"")</f>
        <v>82.110775</v>
      </c>
      <c r="Q50" s="11" t="n">
        <f aca="false">IFERROR(AVERAGEIFS('Segments Monthly'!Q$2:Q$655,'Segments Monthly'!$A$2:$A$655,"&gt;="&amp;DATE(A50,1,1),'Segments Monthly'!$A$2:$A$655,"&lt;="&amp;DATE(A50,12,31)),"")</f>
        <v>102.654475</v>
      </c>
      <c r="R50" s="11" t="n">
        <f aca="false">IFERROR(AVERAGEIFS('Segments Monthly'!R$2:R$655,'Segments Monthly'!$A$2:$A$655,"&gt;="&amp;DATE(A50,1,1),'Segments Monthly'!$A$2:$A$655,"&lt;="&amp;DATE(A50,12,31)),"")</f>
        <v>95.3124833333333</v>
      </c>
      <c r="S50" s="11" t="n">
        <v>10.075</v>
      </c>
      <c r="T50" s="8" t="n">
        <f aca="false">IFERROR(AVERAGEIFS('Segments Monthly'!S$2:S$655,'Segments Monthly'!$A$2:$A$655,"&gt;="&amp;DATE(A50,1,1),'Segments Monthly'!$A$2:$A$655,"&lt;="&amp;DATE(A50,12,31)),"")</f>
        <v>887.341666666667</v>
      </c>
      <c r="U50" s="11" t="n">
        <f aca="false">IFERROR(L50/L$30*100,"")</f>
        <v>99.7749874553495</v>
      </c>
      <c r="V50" s="11" t="n">
        <f aca="false">IFERROR(O50/O$30*100,"")</f>
        <v>340.06769845366</v>
      </c>
      <c r="W50" s="11" t="n">
        <f aca="false">IFERROR(P50/P$30*100,"")</f>
        <v>103.760967870545</v>
      </c>
      <c r="X50" s="11" t="n">
        <f aca="false">IFERROR(Q50/Q$30*100,"")</f>
        <v>116.332875060841</v>
      </c>
      <c r="Y50" s="11" t="n">
        <f aca="false">IFERROR(R50/R$30*100,"")</f>
        <v>92.5131884397926</v>
      </c>
      <c r="Z50" s="11" t="n">
        <f aca="false">IFERROR(AVERAGEIFS('Segments Monthly'!T$2:T$655,'Segments Monthly'!$A$2:$A$655,"&gt;="&amp;DATE(A50,1,1),'Segments Monthly'!$A$2:$A$655,"&lt;="&amp;DATE(A50,12,31)),"")</f>
        <v>40.1</v>
      </c>
      <c r="AA50" s="11" t="n">
        <f aca="false">IFERROR(B50/B$20*100,"")</f>
        <v>68.5234722326878</v>
      </c>
      <c r="AB50" s="11" t="n">
        <f aca="false">IFERROR(C50/C$20*100,"")</f>
        <v>107.191566791476</v>
      </c>
      <c r="AC50" s="11" t="n">
        <f aca="false">IFERROR(D50/D$20*100,"")</f>
        <v>9.99455362829898</v>
      </c>
      <c r="AD50" s="11" t="n">
        <f aca="false">IFERROR(E50/E$20*100,"")</f>
        <v>46.4172335600907</v>
      </c>
      <c r="AE50" s="11" t="n">
        <f aca="false">IFERROR(F50/F$20*100,"")</f>
        <v>81.5993563958166</v>
      </c>
      <c r="AF50" s="11" t="n">
        <f aca="false">IFERROR(H50/H$20*100,"")</f>
        <v>74.8219215331595</v>
      </c>
      <c r="AG50" s="11" t="n">
        <f aca="false">IFERROR(I50/I$20*100,"")</f>
        <v>53.7639730875705</v>
      </c>
      <c r="AH50" s="11" t="n">
        <f aca="false">IFERROR(J50/J$20*100,"")</f>
        <v>74.5113882545817</v>
      </c>
      <c r="AI50" s="11" t="n">
        <f aca="false">IFERROR(T50/T$20*100,"")</f>
        <v>84.1580715273662</v>
      </c>
      <c r="AJ50" s="11" t="n">
        <f aca="false">IFERROR(L50/L$20*100,"")</f>
        <v>157.905502081119</v>
      </c>
      <c r="AK50" s="11" t="n">
        <f aca="false">IFERROR(O50/O$20*100,"")</f>
        <v>2563.35967341</v>
      </c>
      <c r="AL50" s="11" t="n">
        <f aca="false">IFERROR(Q50/Q$20*100,"")</f>
        <v>138.177535923415</v>
      </c>
      <c r="AM50" s="11" t="n">
        <f aca="false">IFERROR(Z50/Z$49*100,"")</f>
        <v>97.4483596597813</v>
      </c>
      <c r="AN50" s="11" t="n">
        <f aca="false">IFERROR(I50/I$49*100,"")</f>
        <v>98.5626069010929</v>
      </c>
      <c r="AO50" s="11" t="n">
        <f aca="false">IFERROR(T50/T$49*100,"")</f>
        <v>89.3252017515897</v>
      </c>
      <c r="AP50" s="21" t="n">
        <f aca="false">IFERROR(AVERAGEIFS('Segments Monthly'!U$2:U$655,'Segments Monthly'!$A$2:$A$655,"&gt;="&amp;DATE(A50,1,1),'Segments Monthly'!$A$2:$A$655,"&lt;="&amp;DATE(A50,12,31)),"")</f>
        <v>87.6365833333333</v>
      </c>
      <c r="AQ50" s="21" t="n">
        <f aca="false">IFERROR(AP50/AP$20*100,"")</f>
        <v>178.51051434787</v>
      </c>
      <c r="AR50" s="21" t="n">
        <f aca="false">IFERROR(AA50/AA$40*100,"")</f>
        <v>105.304296849556</v>
      </c>
      <c r="AS50" s="21" t="n">
        <f aca="false">IFERROR(AB50/AB$40*100,"")</f>
        <v>111.318392243806</v>
      </c>
      <c r="AT50" s="21" t="n">
        <f aca="false">IFERROR(AC50/AC$40*100,"")</f>
        <v>57.6793990730382</v>
      </c>
      <c r="AU50" s="21" t="n">
        <f aca="false">IFERROR(AD50/AD$40*100,"")</f>
        <v>76.95225727077</v>
      </c>
      <c r="AV50" s="21" t="n">
        <f aca="false">IFERROR(AE50/AE$40*100,"")</f>
        <v>107.500715413721</v>
      </c>
      <c r="AW50" s="21" t="n">
        <f aca="false">IFERROR(AF50/AF$40*100,"")</f>
        <v>105.878022869666</v>
      </c>
      <c r="AX50" s="21" t="n">
        <f aca="false">IFERROR(AG50/AG$40*100,"")</f>
        <v>94.6980626943285</v>
      </c>
      <c r="AY50" s="21" t="n">
        <f aca="false">IFERROR(AH50/AH$40*100,"")</f>
        <v>119.331970518182</v>
      </c>
      <c r="AZ50" s="21" t="n">
        <f aca="false">IFERROR(AI50/AI$40*100,"")</f>
        <v>130.813646359292</v>
      </c>
    </row>
    <row r="51" customFormat="false" ht="15" hidden="false" customHeight="true" outlineLevel="0" collapsed="false">
      <c r="A51" s="15" t="n">
        <v>2021</v>
      </c>
      <c r="B51" s="8" t="n">
        <f aca="false">IFERROR(AVERAGEIFS('Segments Monthly'!B$2:B$655,'Segments Monthly'!$A$2:$A$655,"&gt;="&amp;DATE(A51,1,1),'Segments Monthly'!$A$2:$A$655,"&lt;="&amp;DATE(A51,12,31)),"")</f>
        <v>12311.5</v>
      </c>
      <c r="C51" s="8" t="n">
        <f aca="false">IFERROR(AVERAGEIFS('Segments Monthly'!C$2:C$655,'Segments Monthly'!$A$2:$A$655,"&gt;="&amp;DATE(A51,1,1),'Segments Monthly'!$A$2:$A$655,"&lt;="&amp;DATE(A51,12,31)),"")</f>
        <v>1637.78333333333</v>
      </c>
      <c r="D51" s="8" t="n">
        <f aca="false">IFERROR(AVERAGEIFS('Segments Monthly'!D$2:D$655,'Segments Monthly'!$A$2:$A$655,"&gt;="&amp;DATE(A51,1,1),'Segments Monthly'!$A$2:$A$655,"&lt;="&amp;DATE(A51,12,31)),"")</f>
        <v>91.2416666666667</v>
      </c>
      <c r="E51" s="8" t="n">
        <f aca="false">IFERROR(AVERAGEIFS('Segments Monthly'!E$2:E$655,'Segments Monthly'!$A$2:$A$655,"&gt;="&amp;DATE(A51,1,1),'Segments Monthly'!$A$2:$A$655,"&lt;="&amp;DATE(A51,12,31)),"")</f>
        <v>368.941666666667</v>
      </c>
      <c r="F51" s="8" t="n">
        <f aca="false">IFERROR(AVERAGEIFS('Segments Monthly'!F$2:F$655,'Segments Monthly'!$A$2:$A$655,"&gt;="&amp;DATE(A51,1,1),'Segments Monthly'!$A$2:$A$655,"&lt;="&amp;DATE(A51,12,31)),"")</f>
        <v>870.883333333333</v>
      </c>
      <c r="G51" s="8" t="n">
        <f aca="false">IFERROR(AVERAGEIFS('Segments Monthly'!G$2:G$655,'Segments Monthly'!$A$2:$A$655,"&gt;="&amp;DATE(A51,1,1),'Segments Monthly'!$A$2:$A$655,"&lt;="&amp;DATE(A51,12,31)),"")</f>
        <v>1382</v>
      </c>
      <c r="H51" s="8" t="n">
        <f aca="false">IFERROR(AVERAGEIFS('Segments Monthly'!H$2:H$655,'Segments Monthly'!$A$2:$A$655,"&gt;="&amp;DATE(A51,1,1),'Segments Monthly'!$A$2:$A$655,"&lt;="&amp;DATE(A51,12,31)),"")</f>
        <v>1056.20833333333</v>
      </c>
      <c r="I51" s="8" t="n">
        <f aca="false">IFERROR(AVERAGEIFS('Segments Monthly'!I$2:I$655,'Segments Monthly'!$A$2:$A$655,"&gt;="&amp;DATE(A51,1,1),'Segments Monthly'!$A$2:$A$655,"&lt;="&amp;DATE(A51,12,31)),"")</f>
        <v>1017.23333333333</v>
      </c>
      <c r="J51" s="8" t="n">
        <f aca="false">IFERROR(AVERAGEIFS('Segments Monthly'!J$2:J$655,'Segments Monthly'!$A$2:$A$655,"&gt;="&amp;DATE(A51,1,1),'Segments Monthly'!$A$2:$A$655,"&lt;="&amp;DATE(A51,12,31)),"")</f>
        <v>1645.30833333333</v>
      </c>
      <c r="K51" s="8" t="n">
        <f aca="false">IFERROR(AVERAGEIFS('Segments Monthly'!K$2:K$655,'Segments Monthly'!$A$2:$A$655,"&gt;="&amp;DATE(A51,1,1),'Segments Monthly'!$A$2:$A$655,"&lt;="&amp;DATE(A51,12,31)),"")</f>
        <v>373.708333333333</v>
      </c>
      <c r="L51" s="11" t="n">
        <f aca="false">IFERROR(AVERAGEIFS('Segments Monthly'!L$2:L$655,'Segments Monthly'!$A$2:$A$655,"&gt;="&amp;DATE(A51,1,1),'Segments Monthly'!$A$2:$A$655,"&lt;="&amp;DATE(A51,12,31)),"")</f>
        <v>97.6304583333333</v>
      </c>
      <c r="M51" s="11" t="n">
        <f aca="false">IFERROR(AVERAGEIFS('Segments Monthly'!M$2:M$655,'Segments Monthly'!$A$2:$A$655,"&gt;="&amp;DATE(A51,1,1),'Segments Monthly'!$A$2:$A$655,"&lt;="&amp;DATE(A51,12,31)),"")</f>
        <v>96.6870083333333</v>
      </c>
      <c r="N51" s="11" t="n">
        <f aca="false">IFERROR(AVERAGEIFS('Segments Monthly'!N$2:N$655,'Segments Monthly'!$A$2:$A$655,"&gt;="&amp;DATE(A51,1,1),'Segments Monthly'!$A$2:$A$655,"&lt;="&amp;DATE(A51,12,31)),"")</f>
        <v>98.6258</v>
      </c>
      <c r="O51" s="11" t="n">
        <f aca="false">IFERROR(AVERAGEIFS('Segments Monthly'!O$2:O$655,'Segments Monthly'!$A$2:$A$655,"&gt;="&amp;DATE(A51,1,1),'Segments Monthly'!$A$2:$A$655,"&lt;="&amp;DATE(A51,12,31)),"")</f>
        <v>110.251225</v>
      </c>
      <c r="P51" s="11" t="n">
        <f aca="false">IFERROR(AVERAGEIFS('Segments Monthly'!P$2:P$655,'Segments Monthly'!$A$2:$A$655,"&gt;="&amp;DATE(A51,1,1),'Segments Monthly'!$A$2:$A$655,"&lt;="&amp;DATE(A51,12,31)),"")</f>
        <v>87.514225</v>
      </c>
      <c r="Q51" s="11" t="n">
        <f aca="false">IFERROR(AVERAGEIFS('Segments Monthly'!Q$2:Q$655,'Segments Monthly'!$A$2:$A$655,"&gt;="&amp;DATE(A51,1,1),'Segments Monthly'!$A$2:$A$655,"&lt;="&amp;DATE(A51,12,31)),"")</f>
        <v>103.025975</v>
      </c>
      <c r="R51" s="11" t="n">
        <f aca="false">IFERROR(AVERAGEIFS('Segments Monthly'!R$2:R$655,'Segments Monthly'!$A$2:$A$655,"&gt;="&amp;DATE(A51,1,1),'Segments Monthly'!$A$2:$A$655,"&lt;="&amp;DATE(A51,12,31)),"")</f>
        <v>99.7605333333333</v>
      </c>
      <c r="S51" s="11" t="n">
        <v>10.175</v>
      </c>
      <c r="T51" s="8" t="n">
        <f aca="false">IFERROR(AVERAGEIFS('Segments Monthly'!S$2:S$655,'Segments Monthly'!$A$2:$A$655,"&gt;="&amp;DATE(A51,1,1),'Segments Monthly'!$A$2:$A$655,"&lt;="&amp;DATE(A51,12,31)),"")</f>
        <v>959.808333333333</v>
      </c>
      <c r="U51" s="11" t="n">
        <f aca="false">IFERROR(L51/L$30*100,"")</f>
        <v>104.7345786173</v>
      </c>
      <c r="V51" s="11" t="n">
        <f aca="false">IFERROR(O51/O$30*100,"")</f>
        <v>354.717027166518</v>
      </c>
      <c r="W51" s="11" t="n">
        <f aca="false">IFERROR(P51/P$30*100,"")</f>
        <v>110.589148481921</v>
      </c>
      <c r="X51" s="11" t="n">
        <f aca="false">IFERROR(Q51/Q$30*100,"")</f>
        <v>116.753876318557</v>
      </c>
      <c r="Y51" s="11" t="n">
        <f aca="false">IFERROR(R51/R$30*100,"")</f>
        <v>96.8306007392968</v>
      </c>
      <c r="Z51" s="11" t="n">
        <f aca="false">IFERROR(AVERAGEIFS('Segments Monthly'!T$2:T$655,'Segments Monthly'!$A$2:$A$655,"&gt;="&amp;DATE(A51,1,1),'Segments Monthly'!$A$2:$A$655,"&lt;="&amp;DATE(A51,12,31)),"")</f>
        <v>42</v>
      </c>
      <c r="AA51" s="11" t="n">
        <f aca="false">IFERROR(B51/B$20*100,"")</f>
        <v>69.5774621354834</v>
      </c>
      <c r="AB51" s="11" t="n">
        <f aca="false">IFERROR(C51/C$20*100,"")</f>
        <v>108.697022825191</v>
      </c>
      <c r="AC51" s="11" t="n">
        <f aca="false">IFERROR(D51/D$20*100,"")</f>
        <v>10.1071735177099</v>
      </c>
      <c r="AD51" s="11" t="n">
        <f aca="false">IFERROR(E51/E$20*100,"")</f>
        <v>45.6328592042878</v>
      </c>
      <c r="AE51" s="11" t="n">
        <f aca="false">IFERROR(F51/F$20*100,"")</f>
        <v>84.0756234915527</v>
      </c>
      <c r="AF51" s="11" t="n">
        <f aca="false">IFERROR(H51/H$20*100,"")</f>
        <v>74.9230050778225</v>
      </c>
      <c r="AG51" s="11" t="n">
        <f aca="false">IFERROR(I51/I$20*100,"")</f>
        <v>53.4691803623366</v>
      </c>
      <c r="AH51" s="11" t="n">
        <f aca="false">IFERROR(J51/J$20*100,"")</f>
        <v>77.0681343560318</v>
      </c>
      <c r="AI51" s="11" t="n">
        <f aca="false">IFERROR(T51/T$20*100,"")</f>
        <v>91.0310215372456</v>
      </c>
      <c r="AJ51" s="11" t="n">
        <f aca="false">IFERROR(L51/L$20*100,"")</f>
        <v>165.754630931127</v>
      </c>
      <c r="AK51" s="11" t="n">
        <f aca="false">IFERROR(O51/O$20*100,"")</f>
        <v>2673.78327034619</v>
      </c>
      <c r="AL51" s="11" t="n">
        <f aca="false">IFERROR(Q51/Q$20*100,"")</f>
        <v>138.677591616025</v>
      </c>
      <c r="AM51" s="11" t="n">
        <f aca="false">IFERROR(Z51/Z$49*100,"")</f>
        <v>102.065613608748</v>
      </c>
      <c r="AN51" s="11" t="n">
        <f aca="false">IFERROR(I51/I$49*100,"")</f>
        <v>98.02217921642</v>
      </c>
      <c r="AO51" s="11" t="n">
        <f aca="false">IFERROR(T51/T$49*100,"")</f>
        <v>96.6201365703069</v>
      </c>
      <c r="AP51" s="21" t="n">
        <f aca="false">IFERROR(AVERAGEIFS('Segments Monthly'!U$2:U$655,'Segments Monthly'!$A$2:$A$655,"&gt;="&amp;DATE(A51,1,1),'Segments Monthly'!$A$2:$A$655,"&lt;="&amp;DATE(A51,12,31)),"")</f>
        <v>93.4713916666667</v>
      </c>
      <c r="AQ51" s="21" t="n">
        <f aca="false">IFERROR(AP51/AP$20*100,"")</f>
        <v>190.395672316008</v>
      </c>
      <c r="AR51" s="21" t="n">
        <f aca="false">IFERROR(AA51/AA$40*100,"")</f>
        <v>106.924028920685</v>
      </c>
      <c r="AS51" s="21" t="n">
        <f aca="false">IFERROR(AB51/AB$40*100,"")</f>
        <v>112.88180763443</v>
      </c>
      <c r="AT51" s="21" t="n">
        <f aca="false">IFERROR(AC51/AC$40*100,"")</f>
        <v>58.3293378083214</v>
      </c>
      <c r="AU51" s="21" t="n">
        <f aca="false">IFERROR(AD51/AD$40*100,"")</f>
        <v>75.6518915963228</v>
      </c>
      <c r="AV51" s="21" t="n">
        <f aca="false">IFERROR(AE51/AE$40*100,"")</f>
        <v>110.763001981961</v>
      </c>
      <c r="AW51" s="21" t="n">
        <f aca="false">IFERROR(AF51/AF$40*100,"")</f>
        <v>106.021062845575</v>
      </c>
      <c r="AX51" s="21" t="n">
        <f aca="false">IFERROR(AG51/AG$40*100,"")</f>
        <v>94.1788246549343</v>
      </c>
      <c r="AY51" s="21" t="n">
        <f aca="false">IFERROR(AH51/AH$40*100,"")</f>
        <v>123.42666741684</v>
      </c>
      <c r="AZ51" s="21" t="n">
        <f aca="false">IFERROR(AI51/AI$40*100,"")</f>
        <v>141.496824285311</v>
      </c>
    </row>
    <row r="52" customFormat="false" ht="15" hidden="false" customHeight="true" outlineLevel="0" collapsed="false">
      <c r="A52" s="15" t="n">
        <v>2022</v>
      </c>
      <c r="B52" s="8" t="n">
        <f aca="false">IFERROR(AVERAGEIFS('Segments Monthly'!B$2:B$655,'Segments Monthly'!$A$2:$A$655,"&gt;="&amp;DATE(A52,1,1),'Segments Monthly'!$A$2:$A$655,"&lt;="&amp;DATE(A52,12,31)),"")</f>
        <v>12768.5</v>
      </c>
      <c r="C52" s="8" t="n">
        <f aca="false">IFERROR(AVERAGEIFS('Segments Monthly'!C$2:C$655,'Segments Monthly'!$A$2:$A$655,"&gt;="&amp;DATE(A52,1,1),'Segments Monthly'!$A$2:$A$655,"&lt;="&amp;DATE(A52,12,31)),"")</f>
        <v>1697.375</v>
      </c>
      <c r="D52" s="8" t="n">
        <f aca="false">IFERROR(AVERAGEIFS('Segments Monthly'!D$2:D$655,'Segments Monthly'!$A$2:$A$655,"&gt;="&amp;DATE(A52,1,1),'Segments Monthly'!$A$2:$A$655,"&lt;="&amp;DATE(A52,12,31)),"")</f>
        <v>92.25</v>
      </c>
      <c r="E52" s="8" t="n">
        <f aca="false">IFERROR(AVERAGEIFS('Segments Monthly'!E$2:E$655,'Segments Monthly'!$A$2:$A$655,"&gt;="&amp;DATE(A52,1,1),'Segments Monthly'!$A$2:$A$655,"&lt;="&amp;DATE(A52,12,31)),"")</f>
        <v>378.708333333333</v>
      </c>
      <c r="F52" s="8" t="n">
        <f aca="false">IFERROR(AVERAGEIFS('Segments Monthly'!F$2:F$655,'Segments Monthly'!$A$2:$A$655,"&gt;="&amp;DATE(A52,1,1),'Segments Monthly'!$A$2:$A$655,"&lt;="&amp;DATE(A52,12,31)),"")</f>
        <v>900.941666666667</v>
      </c>
      <c r="G52" s="8" t="n">
        <f aca="false">IFERROR(AVERAGEIFS('Segments Monthly'!G$2:G$655,'Segments Monthly'!$A$2:$A$655,"&gt;="&amp;DATE(A52,1,1),'Segments Monthly'!$A$2:$A$655,"&lt;="&amp;DATE(A52,12,31)),"")</f>
        <v>1432.16666666667</v>
      </c>
      <c r="H52" s="8" t="n">
        <f aca="false">IFERROR(AVERAGEIFS('Segments Monthly'!H$2:H$655,'Segments Monthly'!$A$2:$A$655,"&gt;="&amp;DATE(A52,1,1),'Segments Monthly'!$A$2:$A$655,"&lt;="&amp;DATE(A52,12,31)),"")</f>
        <v>1106.26666666667</v>
      </c>
      <c r="I52" s="8" t="n">
        <f aca="false">IFERROR(AVERAGEIFS('Segments Monthly'!I$2:I$655,'Segments Monthly'!$A$2:$A$655,"&gt;="&amp;DATE(A52,1,1),'Segments Monthly'!$A$2:$A$655,"&lt;="&amp;DATE(A52,12,31)),"")</f>
        <v>1044.83333333333</v>
      </c>
      <c r="J52" s="8" t="n">
        <f aca="false">IFERROR(AVERAGEIFS('Segments Monthly'!J$2:J$655,'Segments Monthly'!$A$2:$A$655,"&gt;="&amp;DATE(A52,1,1),'Segments Monthly'!$A$2:$A$655,"&lt;="&amp;DATE(A52,12,31)),"")</f>
        <v>1717.625</v>
      </c>
      <c r="K52" s="8" t="n">
        <f aca="false">IFERROR(AVERAGEIFS('Segments Monthly'!K$2:K$655,'Segments Monthly'!$A$2:$A$655,"&gt;="&amp;DATE(A52,1,1),'Segments Monthly'!$A$2:$A$655,"&lt;="&amp;DATE(A52,12,31)),"")</f>
        <v>378.558333333333</v>
      </c>
      <c r="L52" s="11" t="n">
        <f aca="false">IFERROR(AVERAGEIFS('Segments Monthly'!L$2:L$655,'Segments Monthly'!$A$2:$A$655,"&gt;="&amp;DATE(A52,1,1),'Segments Monthly'!$A$2:$A$655,"&lt;="&amp;DATE(A52,12,31)),"")</f>
        <v>98.0208916666667</v>
      </c>
      <c r="M52" s="11" t="n">
        <f aca="false">IFERROR(AVERAGEIFS('Segments Monthly'!M$2:M$655,'Segments Monthly'!$A$2:$A$655,"&gt;="&amp;DATE(A52,1,1),'Segments Monthly'!$A$2:$A$655,"&lt;="&amp;DATE(A52,12,31)),"")</f>
        <v>99.6047833333333</v>
      </c>
      <c r="N52" s="11" t="n">
        <f aca="false">IFERROR(AVERAGEIFS('Segments Monthly'!N$2:N$655,'Segments Monthly'!$A$2:$A$655,"&gt;="&amp;DATE(A52,1,1),'Segments Monthly'!$A$2:$A$655,"&lt;="&amp;DATE(A52,12,31)),"")</f>
        <v>96.4119083333333</v>
      </c>
      <c r="O52" s="11" t="n">
        <f aca="false">IFERROR(AVERAGEIFS('Segments Monthly'!O$2:O$655,'Segments Monthly'!$A$2:$A$655,"&gt;="&amp;DATE(A52,1,1),'Segments Monthly'!$A$2:$A$655,"&lt;="&amp;DATE(A52,12,31)),"")</f>
        <v>116.954408333333</v>
      </c>
      <c r="P52" s="11" t="n">
        <f aca="false">IFERROR(AVERAGEIFS('Segments Monthly'!P$2:P$655,'Segments Monthly'!$A$2:$A$655,"&gt;="&amp;DATE(A52,1,1),'Segments Monthly'!$A$2:$A$655,"&lt;="&amp;DATE(A52,12,31)),"")</f>
        <v>94.064225</v>
      </c>
      <c r="Q52" s="11" t="n">
        <f aca="false">IFERROR(AVERAGEIFS('Segments Monthly'!Q$2:Q$655,'Segments Monthly'!$A$2:$A$655,"&gt;="&amp;DATE(A52,1,1),'Segments Monthly'!$A$2:$A$655,"&lt;="&amp;DATE(A52,12,31)),"")</f>
        <v>104.382983333333</v>
      </c>
      <c r="R52" s="11" t="n">
        <f aca="false">IFERROR(AVERAGEIFS('Segments Monthly'!R$2:R$655,'Segments Monthly'!$A$2:$A$655,"&gt;="&amp;DATE(A52,1,1),'Segments Monthly'!$A$2:$A$655,"&lt;="&amp;DATE(A52,12,31)),"")</f>
        <v>96.466625</v>
      </c>
      <c r="S52" s="11" t="n">
        <v>10.225</v>
      </c>
      <c r="T52" s="8" t="n">
        <f aca="false">IFERROR(AVERAGEIFS('Segments Monthly'!S$2:S$655,'Segments Monthly'!$A$2:$A$655,"&gt;="&amp;DATE(A52,1,1),'Segments Monthly'!$A$2:$A$655,"&lt;="&amp;DATE(A52,12,31)),"")</f>
        <v>1005.49166666667</v>
      </c>
      <c r="U52" s="11" t="n">
        <f aca="false">IFERROR(L52/L$30*100,"")</f>
        <v>105.153421992031</v>
      </c>
      <c r="V52" s="11" t="n">
        <f aca="false">IFERROR(O52/O$30*100,"")</f>
        <v>376.283529167309</v>
      </c>
      <c r="W52" s="11" t="n">
        <f aca="false">IFERROR(P52/P$30*100,"")</f>
        <v>118.866190557727</v>
      </c>
      <c r="X52" s="11" t="n">
        <f aca="false">IFERROR(Q52/Q$30*100,"")</f>
        <v>118.29170193111</v>
      </c>
      <c r="Y52" s="11" t="n">
        <f aca="false">IFERROR(R52/R$30*100,"")</f>
        <v>93.6334333621826</v>
      </c>
      <c r="Z52" s="11" t="n">
        <f aca="false">IFERROR(AVERAGEIFS('Segments Monthly'!T$2:T$655,'Segments Monthly'!$A$2:$A$655,"&gt;="&amp;DATE(A52,1,1),'Segments Monthly'!$A$2:$A$655,"&lt;="&amp;DATE(A52,12,31)),"")</f>
        <v>46.1833333333333</v>
      </c>
      <c r="AA52" s="11" t="n">
        <f aca="false">IFERROR(B52/B$20*100,"")</f>
        <v>72.1601612538618</v>
      </c>
      <c r="AB52" s="11" t="n">
        <f aca="false">IFERROR(C52/C$20*100,"")</f>
        <v>112.652025065124</v>
      </c>
      <c r="AC52" s="11" t="n">
        <f aca="false">IFERROR(D52/D$20*100,"")</f>
        <v>10.2188702932733</v>
      </c>
      <c r="AD52" s="11" t="n">
        <f aca="false">IFERROR(E52/E$20*100,"")</f>
        <v>46.8408575551433</v>
      </c>
      <c r="AE52" s="11" t="n">
        <f aca="false">IFERROR(F52/F$20*100,"")</f>
        <v>86.9774738535801</v>
      </c>
      <c r="AF52" s="11" t="n">
        <f aca="false">IFERROR(H52/H$20*100,"")</f>
        <v>78.4739340415093</v>
      </c>
      <c r="AG52" s="11" t="n">
        <f aca="false">IFERROR(I52/I$20*100,"")</f>
        <v>54.9199285138592</v>
      </c>
      <c r="AH52" s="11" t="n">
        <f aca="false">IFERROR(J52/J$20*100,"")</f>
        <v>80.455530183266</v>
      </c>
      <c r="AI52" s="11" t="n">
        <f aca="false">IFERROR(T52/T$20*100,"")</f>
        <v>95.3637621023513</v>
      </c>
      <c r="AJ52" s="11" t="n">
        <f aca="false">IFERROR(L52/L$20*100,"")</f>
        <v>166.417499201692</v>
      </c>
      <c r="AK52" s="11" t="n">
        <f aca="false">IFERROR(O52/O$20*100,"")</f>
        <v>2836.34708271862</v>
      </c>
      <c r="AL52" s="11" t="n">
        <f aca="false">IFERROR(Q52/Q$20*100,"")</f>
        <v>140.504185807145</v>
      </c>
      <c r="AM52" s="11" t="n">
        <f aca="false">IFERROR(Z52/Z$49*100,"")</f>
        <v>112.231672742001</v>
      </c>
      <c r="AN52" s="11" t="n">
        <f aca="false">IFERROR(I52/I$49*100,"")</f>
        <v>100.68175795585</v>
      </c>
      <c r="AO52" s="11" t="n">
        <f aca="false">IFERROR(T52/T$49*100,"")</f>
        <v>101.218898377598</v>
      </c>
      <c r="AP52" s="21" t="n">
        <f aca="false">IFERROR(AVERAGEIFS('Segments Monthly'!U$2:U$655,'Segments Monthly'!$A$2:$A$655,"&gt;="&amp;DATE(A52,1,1),'Segments Monthly'!$A$2:$A$655,"&lt;="&amp;DATE(A52,12,31)),"")</f>
        <v>105.144216666667</v>
      </c>
      <c r="AQ52" s="21" t="n">
        <f aca="false">IFERROR(AP52/AP$20*100,"")</f>
        <v>214.172523436699</v>
      </c>
      <c r="AR52" s="21" t="n">
        <f aca="false">IFERROR(AA52/AA$40*100,"")</f>
        <v>110.893023861737</v>
      </c>
      <c r="AS52" s="21" t="n">
        <f aca="false">IFERROR(AB52/AB$40*100,"")</f>
        <v>116.989075620599</v>
      </c>
      <c r="AT52" s="21" t="n">
        <f aca="false">IFERROR(AC52/AC$40*100,"")</f>
        <v>58.9739491769219</v>
      </c>
      <c r="AU52" s="21" t="n">
        <f aca="false">IFERROR(AD52/AD$40*100,"")</f>
        <v>77.6545572605174</v>
      </c>
      <c r="AV52" s="21" t="n">
        <f aca="false">IFERROR(AE52/AE$40*100,"")</f>
        <v>114.585960933111</v>
      </c>
      <c r="AW52" s="21" t="n">
        <f aca="false">IFERROR(AF52/AF$40*100,"")</f>
        <v>111.045864806311</v>
      </c>
      <c r="AX52" s="21" t="n">
        <f aca="false">IFERROR(AG52/AG$40*100,"")</f>
        <v>96.7341238918936</v>
      </c>
      <c r="AY52" s="21" t="n">
        <f aca="false">IFERROR(AH52/AH$40*100,"")</f>
        <v>128.851671949138</v>
      </c>
      <c r="AZ52" s="21" t="n">
        <f aca="false">IFERROR(AI52/AI$40*100,"")</f>
        <v>148.231550756152</v>
      </c>
    </row>
    <row r="53" customFormat="false" ht="15" hidden="false" customHeight="true" outlineLevel="0" collapsed="false">
      <c r="A53" s="15" t="n">
        <v>2023</v>
      </c>
      <c r="B53" s="8" t="n">
        <f aca="false">IFERROR(AVERAGEIFS('Segments Monthly'!B$2:B$655,'Segments Monthly'!$A$2:$A$655,"&gt;="&amp;DATE(A53,1,1),'Segments Monthly'!$A$2:$A$655,"&lt;="&amp;DATE(A53,12,31)),"")</f>
        <v>12873.3333333333</v>
      </c>
      <c r="C53" s="8" t="n">
        <f aca="false">IFERROR(AVERAGEIFS('Segments Monthly'!C$2:C$655,'Segments Monthly'!$A$2:$A$655,"&gt;="&amp;DATE(A53,1,1),'Segments Monthly'!$A$2:$A$655,"&lt;="&amp;DATE(A53,12,31)),"")</f>
        <v>1734.225</v>
      </c>
      <c r="D53" s="8" t="n">
        <f aca="false">IFERROR(AVERAGEIFS('Segments Monthly'!D$2:D$655,'Segments Monthly'!$A$2:$A$655,"&gt;="&amp;DATE(A53,1,1),'Segments Monthly'!$A$2:$A$655,"&lt;="&amp;DATE(A53,12,31)),"")</f>
        <v>90.0083333333333</v>
      </c>
      <c r="E53" s="8" t="n">
        <f aca="false">IFERROR(AVERAGEIFS('Segments Monthly'!E$2:E$655,'Segments Monthly'!$A$2:$A$655,"&gt;="&amp;DATE(A53,1,1),'Segments Monthly'!$A$2:$A$655,"&lt;="&amp;DATE(A53,12,31)),"")</f>
        <v>368.566666666667</v>
      </c>
      <c r="F53" s="8" t="n">
        <f aca="false">IFERROR(AVERAGEIFS('Segments Monthly'!F$2:F$655,'Segments Monthly'!$A$2:$A$655,"&gt;="&amp;DATE(A53,1,1),'Segments Monthly'!$A$2:$A$655,"&lt;="&amp;DATE(A53,12,31)),"")</f>
        <v>899.333333333333</v>
      </c>
      <c r="G53" s="8" t="n">
        <f aca="false">IFERROR(AVERAGEIFS('Segments Monthly'!G$2:G$655,'Segments Monthly'!$A$2:$A$655,"&gt;="&amp;DATE(A53,1,1),'Segments Monthly'!$A$2:$A$655,"&lt;="&amp;DATE(A53,12,31)),"")</f>
        <v>1447.39166666667</v>
      </c>
      <c r="H53" s="8" t="n">
        <f aca="false">IFERROR(AVERAGEIFS('Segments Monthly'!H$2:H$655,'Segments Monthly'!$A$2:$A$655,"&gt;="&amp;DATE(A53,1,1),'Segments Monthly'!$A$2:$A$655,"&lt;="&amp;DATE(A53,12,31)),"")</f>
        <v>1130.3</v>
      </c>
      <c r="I53" s="8" t="n">
        <f aca="false">IFERROR(AVERAGEIFS('Segments Monthly'!I$2:I$655,'Segments Monthly'!$A$2:$A$655,"&gt;="&amp;DATE(A53,1,1),'Segments Monthly'!$A$2:$A$655,"&lt;="&amp;DATE(A53,12,31)),"")</f>
        <v>1053.45833333333</v>
      </c>
      <c r="J53" s="8" t="n">
        <f aca="false">IFERROR(AVERAGEIFS('Segments Monthly'!J$2:J$655,'Segments Monthly'!$A$2:$A$655,"&gt;="&amp;DATE(A53,1,1),'Segments Monthly'!$A$2:$A$655,"&lt;="&amp;DATE(A53,12,31)),"")</f>
        <v>1776.69166666667</v>
      </c>
      <c r="K53" s="8" t="n">
        <f aca="false">IFERROR(AVERAGEIFS('Segments Monthly'!K$2:K$655,'Segments Monthly'!$A$2:$A$655,"&gt;="&amp;DATE(A53,1,1),'Segments Monthly'!$A$2:$A$655,"&lt;="&amp;DATE(A53,12,31)),"")</f>
        <v>358.016666666667</v>
      </c>
      <c r="L53" s="11" t="n">
        <f aca="false">IFERROR(AVERAGEIFS('Segments Monthly'!L$2:L$655,'Segments Monthly'!$A$2:$A$655,"&gt;="&amp;DATE(A53,1,1),'Segments Monthly'!$A$2:$A$655,"&lt;="&amp;DATE(A53,12,31)),"")</f>
        <v>97.2680833333333</v>
      </c>
      <c r="M53" s="11" t="n">
        <f aca="false">IFERROR(AVERAGEIFS('Segments Monthly'!M$2:M$655,'Segments Monthly'!$A$2:$A$655,"&gt;="&amp;DATE(A53,1,1),'Segments Monthly'!$A$2:$A$655,"&lt;="&amp;DATE(A53,12,31)),"")</f>
        <v>99.077</v>
      </c>
      <c r="N53" s="11" t="n">
        <f aca="false">IFERROR(AVERAGEIFS('Segments Monthly'!N$2:N$655,'Segments Monthly'!$A$2:$A$655,"&gt;="&amp;DATE(A53,1,1),'Segments Monthly'!$A$2:$A$655,"&lt;="&amp;DATE(A53,12,31)),"")</f>
        <v>95.4259916666667</v>
      </c>
      <c r="O53" s="11" t="n">
        <f aca="false">IFERROR(AVERAGEIFS('Segments Monthly'!O$2:O$655,'Segments Monthly'!$A$2:$A$655,"&gt;="&amp;DATE(A53,1,1),'Segments Monthly'!$A$2:$A$655,"&lt;="&amp;DATE(A53,12,31)),"")</f>
        <v>116.619666666667</v>
      </c>
      <c r="P53" s="11" t="n">
        <f aca="false">IFERROR(AVERAGEIFS('Segments Monthly'!P$2:P$655,'Segments Monthly'!$A$2:$A$655,"&gt;="&amp;DATE(A53,1,1),'Segments Monthly'!$A$2:$A$655,"&lt;="&amp;DATE(A53,12,31)),"")</f>
        <v>98.3171</v>
      </c>
      <c r="Q53" s="11" t="n">
        <f aca="false">IFERROR(AVERAGEIFS('Segments Monthly'!Q$2:Q$655,'Segments Monthly'!$A$2:$A$655,"&gt;="&amp;DATE(A53,1,1),'Segments Monthly'!$A$2:$A$655,"&lt;="&amp;DATE(A53,12,31)),"")</f>
        <v>103.017258333333</v>
      </c>
      <c r="R53" s="11" t="n">
        <f aca="false">IFERROR(AVERAGEIFS('Segments Monthly'!R$2:R$655,'Segments Monthly'!$A$2:$A$655,"&gt;="&amp;DATE(A53,1,1),'Segments Monthly'!$A$2:$A$655,"&lt;="&amp;DATE(A53,12,31)),"")</f>
        <v>97.5550666666667</v>
      </c>
      <c r="S53" s="11" t="n">
        <v>10.125</v>
      </c>
      <c r="T53" s="8" t="n">
        <f aca="false">IFERROR(AVERAGEIFS('Segments Monthly'!S$2:S$655,'Segments Monthly'!$A$2:$A$655,"&gt;="&amp;DATE(A53,1,1),'Segments Monthly'!$A$2:$A$655,"&lt;="&amp;DATE(A53,12,31)),"")</f>
        <v>1024.70833333333</v>
      </c>
      <c r="U53" s="11" t="n">
        <f aca="false">IFERROR(L53/L$30*100,"")</f>
        <v>104.345835252019</v>
      </c>
      <c r="V53" s="11" t="n">
        <f aca="false">IFERROR(O53/O$30*100,"")</f>
        <v>375.206547311835</v>
      </c>
      <c r="W53" s="11" t="n">
        <f aca="false">IFERROR(P53/P$30*100,"")</f>
        <v>124.240423430727</v>
      </c>
      <c r="X53" s="11" t="n">
        <f aca="false">IFERROR(Q53/Q$30*100,"")</f>
        <v>116.743998182272</v>
      </c>
      <c r="Y53" s="11" t="n">
        <f aca="false">IFERROR(R53/R$30*100,"")</f>
        <v>94.6899078710032</v>
      </c>
      <c r="Z53" s="11" t="n">
        <f aca="false">IFERROR(AVERAGEIFS('Segments Monthly'!T$2:T$655,'Segments Monthly'!$A$2:$A$655,"&gt;="&amp;DATE(A53,1,1),'Segments Monthly'!$A$2:$A$655,"&lt;="&amp;DATE(A53,12,31)),"")</f>
        <v>52.4666666666667</v>
      </c>
      <c r="AA53" s="11" t="n">
        <f aca="false">IFERROR(B53/B$20*100,"")</f>
        <v>72.7526184914475</v>
      </c>
      <c r="AB53" s="11" t="n">
        <f aca="false">IFERROR(C53/C$20*100,"")</f>
        <v>115.097699782644</v>
      </c>
      <c r="AC53" s="11" t="n">
        <f aca="false">IFERROR(D53/D$20*100,"")</f>
        <v>9.97055266826058</v>
      </c>
      <c r="AD53" s="11" t="n">
        <f aca="false">IFERROR(E53/E$20*100,"")</f>
        <v>45.5864770150484</v>
      </c>
      <c r="AE53" s="11" t="n">
        <f aca="false">IFERROR(F53/F$20*100,"")</f>
        <v>86.8222043443282</v>
      </c>
      <c r="AF53" s="11" t="n">
        <f aca="false">IFERROR(H53/H$20*100,"")</f>
        <v>80.1787582684566</v>
      </c>
      <c r="AG53" s="11" t="n">
        <f aca="false">IFERROR(I53/I$20*100,"")</f>
        <v>55.37328731121</v>
      </c>
      <c r="AH53" s="11" t="n">
        <f aca="false">IFERROR(J53/J$20*100,"")</f>
        <v>83.2222807736597</v>
      </c>
      <c r="AI53" s="11" t="n">
        <f aca="false">IFERROR(T53/T$20*100,"")</f>
        <v>97.1863268128828</v>
      </c>
      <c r="AJ53" s="11" t="n">
        <f aca="false">IFERROR(L53/L$20*100,"")</f>
        <v>165.139399420294</v>
      </c>
      <c r="AK53" s="11" t="n">
        <f aca="false">IFERROR(O53/O$20*100,"")</f>
        <v>2828.22901719852</v>
      </c>
      <c r="AL53" s="11" t="n">
        <f aca="false">IFERROR(Q53/Q$20*100,"")</f>
        <v>138.665858591025</v>
      </c>
      <c r="AM53" s="11" t="n">
        <f aca="false">IFERROR(Z53/Z$49*100,"")</f>
        <v>127.501012555691</v>
      </c>
      <c r="AN53" s="11" t="n">
        <f aca="false">IFERROR(I53/I$49*100,"")</f>
        <v>101.512876311922</v>
      </c>
      <c r="AO53" s="11" t="n">
        <f aca="false">IFERROR(T53/T$49*100,"")</f>
        <v>103.153364763519</v>
      </c>
      <c r="AP53" s="21" t="n">
        <f aca="false">IFERROR(AVERAGEIFS('Segments Monthly'!U$2:U$655,'Segments Monthly'!$A$2:$A$655,"&gt;="&amp;DATE(A53,1,1),'Segments Monthly'!$A$2:$A$655,"&lt;="&amp;DATE(A53,12,31)),"")</f>
        <v>109.369258333333</v>
      </c>
      <c r="AQ53" s="21" t="n">
        <f aca="false">IFERROR(AP53/AP$20*100,"")</f>
        <v>222.778682330287</v>
      </c>
      <c r="AR53" s="21" t="n">
        <f aca="false">IFERROR(AA53/AA$40*100,"")</f>
        <v>111.803489878484</v>
      </c>
      <c r="AS53" s="21" t="n">
        <f aca="false">IFERROR(AB53/AB$40*100,"")</f>
        <v>119.528907676932</v>
      </c>
      <c r="AT53" s="21" t="n">
        <f aca="false">IFERROR(AC53/AC$40*100,"")</f>
        <v>57.5408875392893</v>
      </c>
      <c r="AU53" s="21" t="n">
        <f aca="false">IFERROR(AD53/AD$40*100,"")</f>
        <v>75.5749974368614</v>
      </c>
      <c r="AV53" s="21" t="n">
        <f aca="false">IFERROR(AE53/AE$40*100,"")</f>
        <v>114.381405602484</v>
      </c>
      <c r="AW53" s="21" t="n">
        <f aca="false">IFERROR(AF53/AF$40*100,"")</f>
        <v>113.458305101759</v>
      </c>
      <c r="AX53" s="21" t="n">
        <f aca="false">IFERROR(AG53/AG$40*100,"")</f>
        <v>97.5326549034433</v>
      </c>
      <c r="AY53" s="21" t="n">
        <f aca="false">IFERROR(AH53/AH$40*100,"")</f>
        <v>133.282696623594</v>
      </c>
      <c r="AZ53" s="21" t="n">
        <f aca="false">IFERROR(AI53/AI$40*100,"")</f>
        <v>151.064509392007</v>
      </c>
    </row>
    <row r="54" customFormat="false" ht="15" hidden="false" customHeight="true" outlineLevel="0" collapsed="false">
      <c r="A54" s="15" t="n">
        <v>2024</v>
      </c>
      <c r="B54" s="8" t="n">
        <f aca="false">IFERROR(AVERAGEIFS('Segments Monthly'!B$2:B$655,'Segments Monthly'!$A$2:$A$655,"&gt;="&amp;DATE(A54,1,1),'Segments Monthly'!$A$2:$A$655,"&lt;="&amp;DATE(A54,12,31)),"")</f>
        <v>12789.3333333333</v>
      </c>
      <c r="C54" s="8" t="n">
        <f aca="false">IFERROR(AVERAGEIFS('Segments Monthly'!C$2:C$655,'Segments Monthly'!$A$2:$A$655,"&gt;="&amp;DATE(A54,1,1),'Segments Monthly'!$A$2:$A$655,"&lt;="&amp;DATE(A54,12,31)),"")</f>
        <v>1771.41666666667</v>
      </c>
      <c r="D54" s="8" t="n">
        <f aca="false">IFERROR(AVERAGEIFS('Segments Monthly'!D$2:D$655,'Segments Monthly'!$A$2:$A$655,"&gt;="&amp;DATE(A54,1,1),'Segments Monthly'!$A$2:$A$655,"&lt;="&amp;DATE(A54,12,31)),"")</f>
        <v>83.7083333333333</v>
      </c>
      <c r="E54" s="8" t="n">
        <f aca="false">IFERROR(AVERAGEIFS('Segments Monthly'!E$2:E$655,'Segments Monthly'!$A$2:$A$655,"&gt;="&amp;DATE(A54,1,1),'Segments Monthly'!$A$2:$A$655,"&lt;="&amp;DATE(A54,12,31)),"")</f>
        <v>355.35</v>
      </c>
      <c r="F54" s="8" t="n">
        <f aca="false">IFERROR(AVERAGEIFS('Segments Monthly'!F$2:F$655,'Segments Monthly'!$A$2:$A$655,"&gt;="&amp;DATE(A54,1,1),'Segments Monthly'!$A$2:$A$655,"&lt;="&amp;DATE(A54,12,31)),"")</f>
        <v>896.566666666667</v>
      </c>
      <c r="G54" s="8" t="n">
        <f aca="false">IFERROR(AVERAGEIFS('Segments Monthly'!G$2:G$655,'Segments Monthly'!$A$2:$A$655,"&gt;="&amp;DATE(A54,1,1),'Segments Monthly'!$A$2:$A$655,"&lt;="&amp;DATE(A54,12,31)),"")</f>
        <v>1441.5</v>
      </c>
      <c r="H54" s="8" t="n">
        <f aca="false">IFERROR(AVERAGEIFS('Segments Monthly'!H$2:H$655,'Segments Monthly'!$A$2:$A$655,"&gt;="&amp;DATE(A54,1,1),'Segments Monthly'!$A$2:$A$655,"&lt;="&amp;DATE(A54,12,31)),"")</f>
        <v>1112.775</v>
      </c>
      <c r="I54" s="8" t="n">
        <f aca="false">IFERROR(AVERAGEIFS('Segments Monthly'!I$2:I$655,'Segments Monthly'!$A$2:$A$655,"&gt;="&amp;DATE(A54,1,1),'Segments Monthly'!$A$2:$A$655,"&lt;="&amp;DATE(A54,12,31)),"")</f>
        <v>1026.1</v>
      </c>
      <c r="J54" s="8" t="n">
        <f aca="false">IFERROR(AVERAGEIFS('Segments Monthly'!J$2:J$655,'Segments Monthly'!$A$2:$A$655,"&gt;="&amp;DATE(A54,1,1),'Segments Monthly'!$A$2:$A$655,"&lt;="&amp;DATE(A54,12,31)),"")</f>
        <v>1787.60833333333</v>
      </c>
      <c r="K54" s="8" t="n">
        <f aca="false">IFERROR(AVERAGEIFS('Segments Monthly'!K$2:K$655,'Segments Monthly'!$A$2:$A$655,"&gt;="&amp;DATE(A54,1,1),'Segments Monthly'!$A$2:$A$655,"&lt;="&amp;DATE(A54,12,31)),"")</f>
        <v>343.416666666667</v>
      </c>
      <c r="L54" s="11" t="n">
        <f aca="false">IFERROR(AVERAGEIFS('Segments Monthly'!L$2:L$655,'Segments Monthly'!$A$2:$A$655,"&gt;="&amp;DATE(A54,1,1),'Segments Monthly'!$A$2:$A$655,"&lt;="&amp;DATE(A54,12,31)),"")</f>
        <v>96.38205</v>
      </c>
      <c r="M54" s="11" t="n">
        <f aca="false">IFERROR(AVERAGEIFS('Segments Monthly'!M$2:M$655,'Segments Monthly'!$A$2:$A$655,"&gt;="&amp;DATE(A54,1,1),'Segments Monthly'!$A$2:$A$655,"&lt;="&amp;DATE(A54,12,31)),"")</f>
        <v>96.9536</v>
      </c>
      <c r="N54" s="11" t="n">
        <f aca="false">IFERROR(AVERAGEIFS('Segments Monthly'!N$2:N$655,'Segments Monthly'!$A$2:$A$655,"&gt;="&amp;DATE(A54,1,1),'Segments Monthly'!$A$2:$A$655,"&lt;="&amp;DATE(A54,12,31)),"")</f>
        <v>95.8479083333333</v>
      </c>
      <c r="O54" s="11" t="n">
        <f aca="false">IFERROR(AVERAGEIFS('Segments Monthly'!O$2:O$655,'Segments Monthly'!$A$2:$A$655,"&gt;="&amp;DATE(A54,1,1),'Segments Monthly'!$A$2:$A$655,"&lt;="&amp;DATE(A54,12,31)),"")</f>
        <v>118.303783333333</v>
      </c>
      <c r="P54" s="11" t="n">
        <f aca="false">IFERROR(AVERAGEIFS('Segments Monthly'!P$2:P$655,'Segments Monthly'!$A$2:$A$655,"&gt;="&amp;DATE(A54,1,1),'Segments Monthly'!$A$2:$A$655,"&lt;="&amp;DATE(A54,12,31)),"")</f>
        <v>97.2247833333333</v>
      </c>
      <c r="Q54" s="11" t="n">
        <f aca="false">IFERROR(AVERAGEIFS('Segments Monthly'!Q$2:Q$655,'Segments Monthly'!$A$2:$A$655,"&gt;="&amp;DATE(A54,1,1),'Segments Monthly'!$A$2:$A$655,"&lt;="&amp;DATE(A54,12,31)),"")</f>
        <v>102.954666666667</v>
      </c>
      <c r="R54" s="11" t="n">
        <f aca="false">IFERROR(AVERAGEIFS('Segments Monthly'!R$2:R$655,'Segments Monthly'!$A$2:$A$655,"&gt;="&amp;DATE(A54,1,1),'Segments Monthly'!$A$2:$A$655,"&lt;="&amp;DATE(A54,12,31)),"")</f>
        <v>99.6768333333333</v>
      </c>
      <c r="S54" s="11" t="n">
        <v>9.825</v>
      </c>
      <c r="T54" s="8" t="n">
        <f aca="false">IFERROR(AVERAGEIFS('Segments Monthly'!S$2:S$655,'Segments Monthly'!$A$2:$A$655,"&gt;="&amp;DATE(A54,1,1),'Segments Monthly'!$A$2:$A$655,"&lt;="&amp;DATE(A54,12,31)),"")</f>
        <v>1010.16666666667</v>
      </c>
      <c r="U54" s="11" t="n">
        <f aca="false">IFERROR(L54/L$30*100,"")</f>
        <v>103.395329340322</v>
      </c>
      <c r="V54" s="11" t="n">
        <f aca="false">IFERROR(O54/O$30*100,"")</f>
        <v>380.624943863906</v>
      </c>
      <c r="W54" s="11" t="n">
        <f aca="false">IFERROR(P54/P$30*100,"")</f>
        <v>122.860095032237</v>
      </c>
      <c r="X54" s="11" t="n">
        <f aca="false">IFERROR(Q54/Q$30*100,"")</f>
        <v>116.673066364266</v>
      </c>
      <c r="Y54" s="11" t="n">
        <f aca="false">IFERROR(R54/R$30*100,"")</f>
        <v>96.749358979544</v>
      </c>
      <c r="Z54" s="11" t="n">
        <f aca="false">IFERROR(AVERAGEIFS('Segments Monthly'!T$2:T$655,'Segments Monthly'!$A$2:$A$655,"&gt;="&amp;DATE(A54,1,1),'Segments Monthly'!$A$2:$A$655,"&lt;="&amp;DATE(A54,12,31)),"")</f>
        <v>56.8583333333333</v>
      </c>
      <c r="AA54" s="11" t="n">
        <f aca="false">IFERROR(B54/B$20*100,"")</f>
        <v>72.2778991786602</v>
      </c>
      <c r="AB54" s="11" t="n">
        <f aca="false">IFERROR(C54/C$20*100,"")</f>
        <v>117.566050362537</v>
      </c>
      <c r="AC54" s="11" t="n">
        <f aca="false">IFERROR(D54/D$20*100,"")</f>
        <v>9.27267859945167</v>
      </c>
      <c r="AD54" s="11" t="n">
        <f aca="false">IFERROR(E54/E$20*100,"")</f>
        <v>43.9517625231911</v>
      </c>
      <c r="AE54" s="11" t="n">
        <f aca="false">IFERROR(F54/F$20*100,"")</f>
        <v>86.555108608206</v>
      </c>
      <c r="AF54" s="11" t="n">
        <f aca="false">IFERROR(H54/H$20*100,"")</f>
        <v>78.9356080086542</v>
      </c>
      <c r="AG54" s="11" t="n">
        <f aca="false">IFERROR(I54/I$20*100,"")</f>
        <v>53.9352419665697</v>
      </c>
      <c r="AH54" s="11" t="n">
        <f aca="false">IFERROR(J54/J$20*100,"")</f>
        <v>83.7336299939497</v>
      </c>
      <c r="AI54" s="11" t="n">
        <f aca="false">IFERROR(T54/T$20*100,"")</f>
        <v>95.8071527366133</v>
      </c>
      <c r="AJ54" s="11" t="n">
        <f aca="false">IFERROR(L54/L$20*100,"")</f>
        <v>163.635113455991</v>
      </c>
      <c r="AK54" s="11" t="n">
        <f aca="false">IFERROR(O54/O$20*100,"")</f>
        <v>2869.07176491987</v>
      </c>
      <c r="AL54" s="11" t="n">
        <f aca="false">IFERROR(Q54/Q$20*100,"")</f>
        <v>138.581607395261</v>
      </c>
      <c r="AM54" s="11" t="n">
        <f aca="false">IFERROR(Z54/Z$49*100,"")</f>
        <v>138.173349534224</v>
      </c>
      <c r="AN54" s="11" t="n">
        <f aca="false">IFERROR(I54/I$49*100,"")</f>
        <v>98.8765849467201</v>
      </c>
      <c r="AO54" s="11" t="n">
        <f aca="false">IFERROR(T54/T$49*100,"")</f>
        <v>101.689512272872</v>
      </c>
      <c r="AP54" s="21" t="n">
        <f aca="false">IFERROR(AVERAGEIFS('Segments Monthly'!U$2:U$655,'Segments Monthly'!$A$2:$A$655,"&gt;="&amp;DATE(A54,1,1),'Segments Monthly'!$A$2:$A$655,"&lt;="&amp;DATE(A54,12,31)),"")</f>
        <v>107.106141666667</v>
      </c>
      <c r="AQ54" s="21" t="n">
        <f aca="false">IFERROR(AP54/AP$20*100,"")</f>
        <v>218.168848116882</v>
      </c>
      <c r="AR54" s="21" t="n">
        <f aca="false">IFERROR(AA54/AA$40*100,"")</f>
        <v>111.073959079691</v>
      </c>
      <c r="AS54" s="21" t="n">
        <f aca="false">IFERROR(AB54/AB$40*100,"")</f>
        <v>122.092288605792</v>
      </c>
      <c r="AT54" s="21" t="n">
        <f aca="false">IFERROR(AC54/AC$40*100,"")</f>
        <v>53.5133983272069</v>
      </c>
      <c r="AU54" s="21" t="n">
        <f aca="false">IFERROR(AD54/AD$40*100,"")</f>
        <v>72.8649055056218</v>
      </c>
      <c r="AV54" s="21" t="n">
        <f aca="false">IFERROR(AE54/AE$40*100,"")</f>
        <v>114.029528038919</v>
      </c>
      <c r="AW54" s="21" t="n">
        <f aca="false">IFERROR(AF54/AF$40*100,"")</f>
        <v>111.699164345404</v>
      </c>
      <c r="AX54" s="21" t="n">
        <f aca="false">IFERROR(AG54/AG$40*100,"")</f>
        <v>94.9997299653584</v>
      </c>
      <c r="AY54" s="21" t="n">
        <f aca="false">IFERROR(AH54/AH$40*100,"")</f>
        <v>134.101636003326</v>
      </c>
      <c r="AZ54" s="21" t="n">
        <f aca="false">IFERROR(AI54/AI$40*100,"")</f>
        <v>148.920748412143</v>
      </c>
    </row>
    <row r="55" customFormat="false" ht="15" hidden="false" customHeight="true" outlineLevel="0" collapsed="false">
      <c r="A55" s="15" t="n">
        <v>2025</v>
      </c>
      <c r="B55" s="8" t="n">
        <f aca="false">IFERROR(AVERAGEIFS('Segments Monthly'!B$2:B$655,'Segments Monthly'!$A$2:$A$655,"&gt;="&amp;DATE(A55,1,1),'Segments Monthly'!$A$2:$A$655,"&lt;="&amp;DATE(A55,12,31)),"")</f>
        <v>12632.25</v>
      </c>
      <c r="C55" s="8" t="n">
        <f aca="false">IFERROR(AVERAGEIFS('Segments Monthly'!C$2:C$655,'Segments Monthly'!$A$2:$A$655,"&gt;="&amp;DATE(A55,1,1),'Segments Monthly'!$A$2:$A$655,"&lt;="&amp;DATE(A55,12,31)),"")</f>
        <v>1782.9</v>
      </c>
      <c r="D55" s="8" t="n">
        <f aca="false">IFERROR(AVERAGEIFS('Segments Monthly'!D$2:D$655,'Segments Monthly'!$A$2:$A$655,"&gt;="&amp;DATE(A55,1,1),'Segments Monthly'!$A$2:$A$655,"&lt;="&amp;DATE(A55,12,31)),"")</f>
        <v>79</v>
      </c>
      <c r="E55" s="8" t="n">
        <f aca="false">IFERROR(AVERAGEIFS('Segments Monthly'!E$2:E$655,'Segments Monthly'!$A$2:$A$655,"&gt;="&amp;DATE(A55,1,1),'Segments Monthly'!$A$2:$A$655,"&lt;="&amp;DATE(A55,12,31)),"")</f>
        <v>343.758333333333</v>
      </c>
      <c r="F55" s="8" t="n">
        <f aca="false">IFERROR(AVERAGEIFS('Segments Monthly'!F$2:F$655,'Segments Monthly'!$A$2:$A$655,"&gt;="&amp;DATE(A55,1,1),'Segments Monthly'!$A$2:$A$655,"&lt;="&amp;DATE(A55,12,31)),"")</f>
        <v>900.458333333333</v>
      </c>
      <c r="G55" s="8" t="n">
        <f aca="false">IFERROR(AVERAGEIFS('Segments Monthly'!G$2:G$655,'Segments Monthly'!$A$2:$A$655,"&gt;="&amp;DATE(A55,1,1),'Segments Monthly'!$A$2:$A$655,"&lt;="&amp;DATE(A55,12,31)),"")</f>
        <v>1436.21666666667</v>
      </c>
      <c r="H55" s="8" t="n">
        <f aca="false">IFERROR(AVERAGEIFS('Segments Monthly'!H$2:H$655,'Segments Monthly'!$A$2:$A$655,"&gt;="&amp;DATE(A55,1,1),'Segments Monthly'!$A$2:$A$655,"&lt;="&amp;DATE(A55,12,31)),"")</f>
        <v>1089.09166666667</v>
      </c>
      <c r="I55" s="8" t="n">
        <f aca="false">IFERROR(AVERAGEIFS('Segments Monthly'!I$2:I$655,'Segments Monthly'!$A$2:$A$655,"&gt;="&amp;DATE(A55,1,1),'Segments Monthly'!$A$2:$A$655,"&lt;="&amp;DATE(A55,12,31)),"")</f>
        <v>997.691666666667</v>
      </c>
      <c r="J55" s="8" t="n">
        <f aca="false">IFERROR(AVERAGEIFS('Segments Monthly'!J$2:J$655,'Segments Monthly'!$A$2:$A$655,"&gt;="&amp;DATE(A55,1,1),'Segments Monthly'!$A$2:$A$655,"&lt;="&amp;DATE(A55,12,31)),"")</f>
        <v>1743.56666666667</v>
      </c>
      <c r="K55" s="8" t="n">
        <f aca="false">IFERROR(AVERAGEIFS('Segments Monthly'!K$2:K$655,'Segments Monthly'!$A$2:$A$655,"&gt;="&amp;DATE(A55,1,1),'Segments Monthly'!$A$2:$A$655,"&lt;="&amp;DATE(A55,12,31)),"")</f>
        <v>337.941666666667</v>
      </c>
      <c r="L55" s="11" t="n">
        <f aca="false">IFERROR(AVERAGEIFS('Segments Monthly'!L$2:L$655,'Segments Monthly'!$A$2:$A$655,"&gt;="&amp;DATE(A55,1,1),'Segments Monthly'!$A$2:$A$655,"&lt;="&amp;DATE(A55,12,31)),"")</f>
        <v>97.3167083333333</v>
      </c>
      <c r="M55" s="11" t="n">
        <f aca="false">IFERROR(AVERAGEIFS('Segments Monthly'!M$2:M$655,'Segments Monthly'!$A$2:$A$655,"&gt;="&amp;DATE(A55,1,1),'Segments Monthly'!$A$2:$A$655,"&lt;="&amp;DATE(A55,12,31)),"")</f>
        <v>98.4085</v>
      </c>
      <c r="N55" s="11" t="n">
        <f aca="false">IFERROR(AVERAGEIFS('Segments Monthly'!N$2:N$655,'Segments Monthly'!$A$2:$A$655,"&gt;="&amp;DATE(A55,1,1),'Segments Monthly'!$A$2:$A$655,"&lt;="&amp;DATE(A55,12,31)),"")</f>
        <v>96.21225</v>
      </c>
      <c r="O55" s="11" t="n">
        <f aca="false">IFERROR(AVERAGEIFS('Segments Monthly'!O$2:O$655,'Segments Monthly'!$A$2:$A$655,"&gt;="&amp;DATE(A55,1,1),'Segments Monthly'!$A$2:$A$655,"&lt;="&amp;DATE(A55,12,31)),"")</f>
        <v>126.781025</v>
      </c>
      <c r="P55" s="11" t="n">
        <f aca="false">IFERROR(AVERAGEIFS('Segments Monthly'!P$2:P$655,'Segments Monthly'!$A$2:$A$655,"&gt;="&amp;DATE(A55,1,1),'Segments Monthly'!$A$2:$A$655,"&lt;="&amp;DATE(A55,12,31)),"")</f>
        <v>99.6455833333333</v>
      </c>
      <c r="Q55" s="11" t="n">
        <f aca="false">IFERROR(AVERAGEIFS('Segments Monthly'!Q$2:Q$655,'Segments Monthly'!$A$2:$A$655,"&gt;="&amp;DATE(A55,1,1),'Segments Monthly'!$A$2:$A$655,"&lt;="&amp;DATE(A55,12,31)),"")</f>
        <v>104.354308333333</v>
      </c>
      <c r="R55" s="11" t="n">
        <f aca="false">IFERROR(AVERAGEIFS('Segments Monthly'!R$2:R$655,'Segments Monthly'!$A$2:$A$655,"&gt;="&amp;DATE(A55,1,1),'Segments Monthly'!$A$2:$A$655,"&lt;="&amp;DATE(A55,12,31)),"")</f>
        <v>102.821708333333</v>
      </c>
      <c r="S55" s="11" t="n">
        <v>9.425</v>
      </c>
      <c r="T55" s="8" t="n">
        <f aca="false">IFERROR(AVERAGEIFS('Segments Monthly'!S$2:S$655,'Segments Monthly'!$A$2:$A$655,"&gt;="&amp;DATE(A55,1,1),'Segments Monthly'!$A$2:$A$655,"&lt;="&amp;DATE(A55,12,31)),"")</f>
        <v>967.425</v>
      </c>
      <c r="U55" s="11" t="n">
        <f aca="false">IFERROR(L55/L$30*100,"")</f>
        <v>104.397998470058</v>
      </c>
      <c r="V55" s="11" t="n">
        <f aca="false">IFERROR(O55/O$30*100,"")</f>
        <v>407.89921644067</v>
      </c>
      <c r="W55" s="11" t="n">
        <f aca="false">IFERROR(P55/P$30*100,"")</f>
        <v>125.919188689812</v>
      </c>
      <c r="X55" s="11" t="n">
        <f aca="false">IFERROR(Q55/Q$30*100,"")</f>
        <v>118.2592060736</v>
      </c>
      <c r="Y55" s="11" t="n">
        <f aca="false">IFERROR(R55/R$30*100,"")</f>
        <v>99.8018700811285</v>
      </c>
      <c r="Z55" s="11" t="n">
        <f aca="false">IFERROR(AVERAGEIFS('Segments Monthly'!T$2:T$655,'Segments Monthly'!$A$2:$A$655,"&gt;="&amp;DATE(A55,1,1),'Segments Monthly'!$A$2:$A$655,"&lt;="&amp;DATE(A55,12,31)),"")</f>
        <v>60.7083333333333</v>
      </c>
      <c r="AA55" s="11" t="n">
        <f aca="false">IFERROR(B55/B$20*100,"")</f>
        <v>71.3901552256801</v>
      </c>
      <c r="AB55" s="11" t="n">
        <f aca="false">IFERROR(C55/C$20*100,"")</f>
        <v>118.328180566233</v>
      </c>
      <c r="AC55" s="11" t="n">
        <f aca="false">IFERROR(D55/D$20*100,"")</f>
        <v>8.75111927554025</v>
      </c>
      <c r="AD55" s="11" t="n">
        <f aca="false">IFERROR(E55/E$20*100,"")</f>
        <v>42.5180375180375</v>
      </c>
      <c r="AE55" s="11" t="n">
        <f aca="false">IFERROR(F55/F$20*100,"")</f>
        <v>86.9308125502816</v>
      </c>
      <c r="AF55" s="11" t="n">
        <f aca="false">IFERROR(H55/H$20*100,"")</f>
        <v>77.2556113189925</v>
      </c>
      <c r="AG55" s="11" t="n">
        <f aca="false">IFERROR(I55/I$20*100,"")</f>
        <v>52.442005116165</v>
      </c>
      <c r="AH55" s="11" t="n">
        <f aca="false">IFERROR(J55/J$20*100,"")</f>
        <v>81.6706676815583</v>
      </c>
      <c r="AI55" s="11" t="n">
        <f aca="false">IFERROR(T55/T$20*100,"")</f>
        <v>91.7534084173088</v>
      </c>
      <c r="AJ55" s="11" t="n">
        <f aca="false">IFERROR(L55/L$20*100,"")</f>
        <v>165.221953769282</v>
      </c>
      <c r="AK55" s="11" t="n">
        <f aca="false">IFERROR(O55/O$20*100,"")</f>
        <v>3074.65956629818</v>
      </c>
      <c r="AL55" s="11" t="n">
        <f aca="false">IFERROR(Q55/Q$20*100,"")</f>
        <v>140.465587968691</v>
      </c>
      <c r="AM55" s="11" t="n">
        <f aca="false">IFERROR(Z55/Z$49*100,"")</f>
        <v>147.529364115026</v>
      </c>
      <c r="AN55" s="11" t="n">
        <f aca="false">IFERROR(I55/I$49*100,"")</f>
        <v>96.1391139555613</v>
      </c>
      <c r="AO55" s="11" t="n">
        <f aca="false">IFERROR(T55/T$49*100,"")</f>
        <v>97.3868764995051</v>
      </c>
      <c r="AP55" s="21" t="n">
        <f aca="false">IFERROR(AVERAGEIFS('Segments Monthly'!U$2:U$655,'Segments Monthly'!$A$2:$A$655,"&gt;="&amp;DATE(A55,1,1),'Segments Monthly'!$A$2:$A$655,"&lt;="&amp;DATE(A55,12,31)),"")</f>
        <v>105.416558333333</v>
      </c>
      <c r="AQ55" s="21" t="n">
        <f aca="false">IFERROR(AP55/AP$20*100,"")</f>
        <v>214.727267233706</v>
      </c>
      <c r="AR55" s="21" t="n">
        <f aca="false">IFERROR(AA55/AA$40*100,"")</f>
        <v>109.709707536314</v>
      </c>
      <c r="AS55" s="21" t="n">
        <f aca="false">IFERROR(AB55/AB$40*100,"")</f>
        <v>122.883760467761</v>
      </c>
      <c r="AT55" s="21" t="n">
        <f aca="false">IFERROR(AC55/AC$40*100,"")</f>
        <v>50.5034361515103</v>
      </c>
      <c r="AU55" s="21" t="n">
        <f aca="false">IFERROR(AD55/AD$40*100,"")</f>
        <v>70.488021598715</v>
      </c>
      <c r="AV55" s="21" t="n">
        <f aca="false">IFERROR(AE55/AE$40*100,"")</f>
        <v>114.524488346705</v>
      </c>
      <c r="AW55" s="21" t="n">
        <f aca="false">IFERROR(AF55/AF$40*100,"")</f>
        <v>109.321856675617</v>
      </c>
      <c r="AX55" s="21" t="n">
        <f aca="false">IFERROR(AG55/AG$40*100,"")</f>
        <v>92.3695925563022</v>
      </c>
      <c r="AY55" s="21" t="n">
        <f aca="false">IFERROR(AH55/AH$40*100,"")</f>
        <v>130.797746978989</v>
      </c>
      <c r="AZ55" s="21" t="n">
        <f aca="false">IFERROR(AI55/AI$40*100,"")</f>
        <v>142.619688202558</v>
      </c>
    </row>
    <row r="56" customFormat="false" ht="15" hidden="false" customHeight="true" outlineLevel="0" collapsed="false">
      <c r="A56" s="15" t="n">
        <v>2026</v>
      </c>
      <c r="B56" s="8" t="n">
        <f aca="false">IFERROR(AVERAGEIFS('Segments Monthly'!B$2:B$655,'Segments Monthly'!$A$2:$A$655,"&gt;="&amp;DATE(A56,1,1),'Segments Monthly'!$A$2:$A$655,"&lt;="&amp;DATE(A56,12,31)),"")</f>
        <v>12593.5</v>
      </c>
      <c r="C56" s="8" t="n">
        <f aca="false">IFERROR(AVERAGEIFS('Segments Monthly'!C$2:C$655,'Segments Monthly'!$A$2:$A$655,"&gt;="&amp;DATE(A56,1,1),'Segments Monthly'!$A$2:$A$655,"&lt;="&amp;DATE(A56,12,31)),"")</f>
        <v>1776.6</v>
      </c>
      <c r="D56" s="8" t="n">
        <f aca="false">IFERROR(AVERAGEIFS('Segments Monthly'!D$2:D$655,'Segments Monthly'!$A$2:$A$655,"&gt;="&amp;DATE(A56,1,1),'Segments Monthly'!$A$2:$A$655,"&lt;="&amp;DATE(A56,12,31)),"")</f>
        <v>73.5166666666667</v>
      </c>
      <c r="E56" s="8" t="n">
        <f aca="false">IFERROR(AVERAGEIFS('Segments Monthly'!E$2:E$655,'Segments Monthly'!$A$2:$A$655,"&gt;="&amp;DATE(A56,1,1),'Segments Monthly'!$A$2:$A$655,"&lt;="&amp;DATE(A56,12,31)),"")</f>
        <v>340.483333333333</v>
      </c>
      <c r="F56" s="8" t="n">
        <f aca="false">IFERROR(AVERAGEIFS('Segments Monthly'!F$2:F$655,'Segments Monthly'!$A$2:$A$655,"&gt;="&amp;DATE(A56,1,1),'Segments Monthly'!$A$2:$A$655,"&lt;="&amp;DATE(A56,12,31)),"")</f>
        <v>898.1</v>
      </c>
      <c r="G56" s="8" t="n">
        <f aca="false">IFERROR(AVERAGEIFS('Segments Monthly'!G$2:G$655,'Segments Monthly'!$A$2:$A$655,"&gt;="&amp;DATE(A56,1,1),'Segments Monthly'!$A$2:$A$655,"&lt;="&amp;DATE(A56,12,31)),"")</f>
        <v>1444.33333333333</v>
      </c>
      <c r="H56" s="8" t="n">
        <f aca="false">IFERROR(AVERAGEIFS('Segments Monthly'!H$2:H$655,'Segments Monthly'!$A$2:$A$655,"&gt;="&amp;DATE(A56,1,1),'Segments Monthly'!$A$2:$A$655,"&lt;="&amp;DATE(A56,12,31)),"")</f>
        <v>1085.55</v>
      </c>
      <c r="I56" s="8" t="n">
        <f aca="false">IFERROR(AVERAGEIFS('Segments Monthly'!I$2:I$655,'Segments Monthly'!$A$2:$A$655,"&gt;="&amp;DATE(A56,1,1),'Segments Monthly'!$A$2:$A$655,"&lt;="&amp;DATE(A56,12,31)),"")</f>
        <v>991.2</v>
      </c>
      <c r="J56" s="8" t="n">
        <f aca="false">IFERROR(AVERAGEIFS('Segments Monthly'!J$2:J$655,'Segments Monthly'!$A$2:$A$655,"&gt;="&amp;DATE(A56,1,1),'Segments Monthly'!$A$2:$A$655,"&lt;="&amp;DATE(A56,12,31)),"")</f>
        <v>1746.78333333333</v>
      </c>
      <c r="K56" s="8" t="n">
        <f aca="false">IFERROR(AVERAGEIFS('Segments Monthly'!K$2:K$655,'Segments Monthly'!$A$2:$A$655,"&gt;="&amp;DATE(A56,1,1),'Segments Monthly'!$A$2:$A$655,"&lt;="&amp;DATE(A56,12,31)),"")</f>
        <v>332.866666666667</v>
      </c>
      <c r="L56" s="11" t="n">
        <f aca="false">IFERROR(AVERAGEIFS('Segments Monthly'!L$2:L$655,'Segments Monthly'!$A$2:$A$655,"&gt;="&amp;DATE(A56,1,1),'Segments Monthly'!$A$2:$A$655,"&lt;="&amp;DATE(A56,12,31)),"")</f>
        <v>98.1193166666667</v>
      </c>
      <c r="M56" s="11" t="n">
        <f aca="false">IFERROR(AVERAGEIFS('Segments Monthly'!M$2:M$655,'Segments Monthly'!$A$2:$A$655,"&gt;="&amp;DATE(A56,1,1),'Segments Monthly'!$A$2:$A$655,"&lt;="&amp;DATE(A56,12,31)),"")</f>
        <v>100.585216666667</v>
      </c>
      <c r="N56" s="11" t="n">
        <f aca="false">IFERROR(AVERAGEIFS('Segments Monthly'!N$2:N$655,'Segments Monthly'!$A$2:$A$655,"&gt;="&amp;DATE(A56,1,1),'Segments Monthly'!$A$2:$A$655,"&lt;="&amp;DATE(A56,12,31)),"")</f>
        <v>95.5314833333333</v>
      </c>
      <c r="O56" s="11" t="n">
        <f aca="false">IFERROR(AVERAGEIFS('Segments Monthly'!O$2:O$655,'Segments Monthly'!$A$2:$A$655,"&gt;="&amp;DATE(A56,1,1),'Segments Monthly'!$A$2:$A$655,"&lt;="&amp;DATE(A56,12,31)),"")</f>
        <v>134.177483333333</v>
      </c>
      <c r="P56" s="11" t="n">
        <f aca="false">IFERROR(AVERAGEIFS('Segments Monthly'!P$2:P$655,'Segments Monthly'!$A$2:$A$655,"&gt;="&amp;DATE(A56,1,1),'Segments Monthly'!$A$2:$A$655,"&lt;="&amp;DATE(A56,12,31)),"")</f>
        <v>101.878733333333</v>
      </c>
      <c r="Q56" s="11" t="n">
        <f aca="false">IFERROR(AVERAGEIFS('Segments Monthly'!Q$2:Q$655,'Segments Monthly'!$A$2:$A$655,"&gt;="&amp;DATE(A56,1,1),'Segments Monthly'!$A$2:$A$655,"&lt;="&amp;DATE(A56,12,31)),"")</f>
        <v>104.539083333333</v>
      </c>
      <c r="R56" s="11" t="n">
        <f aca="false">IFERROR(AVERAGEIFS('Segments Monthly'!R$2:R$655,'Segments Monthly'!$A$2:$A$655,"&gt;="&amp;DATE(A56,1,1),'Segments Monthly'!$A$2:$A$655,"&lt;="&amp;DATE(A56,12,31)),"")</f>
        <v>102.0805</v>
      </c>
      <c r="S56" s="11" t="n">
        <v>9.4</v>
      </c>
      <c r="T56" s="8" t="n">
        <f aca="false">IFERROR(AVERAGEIFS('Segments Monthly'!S$2:S$655,'Segments Monthly'!$A$2:$A$655,"&gt;="&amp;DATE(A56,1,1),'Segments Monthly'!$A$2:$A$655,"&lt;="&amp;DATE(A56,12,31)),"")</f>
        <v>956.016666666667</v>
      </c>
      <c r="U56" s="11" t="n">
        <f aca="false">IFERROR(L56/L$30*100,"")</f>
        <v>105.259008927464</v>
      </c>
      <c r="V56" s="11" t="n">
        <f aca="false">IFERROR(O56/O$30*100,"")</f>
        <v>431.696228324765</v>
      </c>
      <c r="W56" s="11" t="n">
        <f aca="false">IFERROR(P56/P$30*100,"")</f>
        <v>128.741154569443</v>
      </c>
      <c r="X56" s="11" t="n">
        <f aca="false">IFERROR(Q56/Q$30*100,"")</f>
        <v>118.468601786639</v>
      </c>
      <c r="Y56" s="11" t="n">
        <f aca="false">IFERROR(R56/R$30*100,"")</f>
        <v>99.0824307819236</v>
      </c>
      <c r="Z56" s="11" t="n">
        <f aca="false">IFERROR(AVERAGEIFS('Segments Monthly'!T$2:T$655,'Segments Monthly'!$A$2:$A$655,"&gt;="&amp;DATE(A56,1,1),'Segments Monthly'!$A$2:$A$655,"&lt;="&amp;DATE(A56,12,31)),"")</f>
        <v>61.0333333333333</v>
      </c>
      <c r="AA56" s="11" t="n">
        <f aca="false">IFERROR(B56/B$20*100,"")</f>
        <v>71.171162685555</v>
      </c>
      <c r="AB56" s="11" t="n">
        <f aca="false">IFERROR(C56/C$20*100,"")</f>
        <v>117.910059786847</v>
      </c>
      <c r="AC56" s="11" t="n">
        <f aca="false">IFERROR(D56/D$20*100,"")</f>
        <v>8.14371036379917</v>
      </c>
      <c r="AD56" s="11" t="n">
        <f aca="false">IFERROR(E56/E$20*100,"")</f>
        <v>42.1129663986807</v>
      </c>
      <c r="AE56" s="11" t="n">
        <f aca="false">IFERROR(F56/F$20*100,"")</f>
        <v>86.7031375703942</v>
      </c>
      <c r="AF56" s="11" t="n">
        <f aca="false">IFERROR(H56/H$20*100,"")</f>
        <v>77.0043802869354</v>
      </c>
      <c r="AG56" s="11" t="n">
        <f aca="false">IFERROR(I56/I$20*100,"")</f>
        <v>52.1007814416372</v>
      </c>
      <c r="AH56" s="11" t="n">
        <f aca="false">IFERROR(J56/J$20*100,"")</f>
        <v>81.8213400472315</v>
      </c>
      <c r="AI56" s="11" t="n">
        <f aca="false">IFERROR(T56/T$20*100,"")</f>
        <v>90.6714088124877</v>
      </c>
      <c r="AJ56" s="11" t="n">
        <f aca="false">IFERROR(L56/L$20*100,"")</f>
        <v>166.584602786248</v>
      </c>
      <c r="AK56" s="11" t="n">
        <f aca="false">IFERROR(O56/O$20*100,"")</f>
        <v>3254.03649885815</v>
      </c>
      <c r="AL56" s="11" t="n">
        <f aca="false">IFERROR(Q56/Q$20*100,"")</f>
        <v>140.714303421186</v>
      </c>
      <c r="AM56" s="11" t="n">
        <f aca="false">IFERROR(Z56/Z$49*100,"")</f>
        <v>148.319157553665</v>
      </c>
      <c r="AN56" s="11" t="n">
        <f aca="false">IFERROR(I56/I$49*100,"")</f>
        <v>95.5135669030201</v>
      </c>
      <c r="AO56" s="11" t="n">
        <f aca="false">IFERROR(T56/T$49*100,"")</f>
        <v>96.2384443736054</v>
      </c>
      <c r="AP56" s="21" t="n">
        <f aca="false">IFERROR(AVERAGEIFS('Segments Monthly'!U$2:U$655,'Segments Monthly'!$A$2:$A$655,"&gt;="&amp;DATE(A56,1,1),'Segments Monthly'!$A$2:$A$655,"&lt;="&amp;DATE(A56,12,31)),"")</f>
        <v>106.883016666667</v>
      </c>
      <c r="AQ56" s="21" t="n">
        <f aca="false">IFERROR(AP56/AP$20*100,"")</f>
        <v>217.714355746243</v>
      </c>
      <c r="AR56" s="21" t="n">
        <f aca="false">IFERROR(AA56/AA$40*100,"")</f>
        <v>109.373168030918</v>
      </c>
      <c r="AS56" s="21" t="n">
        <f aca="false">IFERROR(AB56/AB$40*100,"")</f>
        <v>122.449542232893</v>
      </c>
      <c r="AT56" s="21" t="n">
        <f aca="false">IFERROR(AC56/AC$40*100,"")</f>
        <v>46.9980288743274</v>
      </c>
      <c r="AU56" s="21" t="n">
        <f aca="false">IFERROR(AD56/AD$40*100,"")</f>
        <v>69.8164792727521</v>
      </c>
      <c r="AV56" s="21" t="n">
        <f aca="false">IFERROR(AE56/AE$40*100,"")</f>
        <v>114.224544519931</v>
      </c>
      <c r="AW56" s="21" t="n">
        <f aca="false">IFERROR(AF56/AF$40*100,"")</f>
        <v>108.966347963562</v>
      </c>
      <c r="AX56" s="21" t="n">
        <f aca="false">IFERROR(AG56/AG$40*100,"")</f>
        <v>91.7685725968846</v>
      </c>
      <c r="AY56" s="21" t="n">
        <f aca="false">IFERROR(AH56/AH$40*100,"")</f>
        <v>131.039052780956</v>
      </c>
      <c r="AZ56" s="21" t="n">
        <f aca="false">IFERROR(AI56/AI$40*100,"")</f>
        <v>140.937849359329</v>
      </c>
    </row>
    <row r="58" customFormat="false" ht="15" hidden="false" customHeight="true" outlineLevel="0" collapsed="false">
      <c r="A58" s="10" t="s">
        <v>289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40"/>
    <col collapsed="false" customWidth="true" hidden="false" outlineLevel="0" max="3" min="3" style="1" width="12"/>
    <col collapsed="false" customWidth="true" hidden="false" outlineLevel="0" max="5" min="4" style="1" width="13"/>
    <col collapsed="false" customWidth="true" hidden="false" outlineLevel="0" max="6" min="6" style="1" width="14"/>
    <col collapsed="false" customWidth="true" hidden="false" outlineLevel="0" max="11" min="7" style="1" width="12"/>
    <col collapsed="false" customWidth="true" hidden="false" outlineLevel="0" max="13" min="13" style="1" width="8"/>
    <col collapsed="false" customWidth="true" hidden="false" outlineLevel="0" max="14" min="14" style="1" width="16"/>
  </cols>
  <sheetData>
    <row r="1" customFormat="false" ht="34.5" hidden="false" customHeight="true" outlineLevel="0" collapsed="false">
      <c r="A1" s="6" t="s">
        <v>163</v>
      </c>
      <c r="B1" s="5" t="s">
        <v>164</v>
      </c>
      <c r="C1" s="6" t="s">
        <v>290</v>
      </c>
      <c r="D1" s="6" t="s">
        <v>291</v>
      </c>
      <c r="E1" s="6" t="s">
        <v>292</v>
      </c>
      <c r="F1" s="6" t="s">
        <v>293</v>
      </c>
      <c r="G1" s="6" t="s">
        <v>294</v>
      </c>
      <c r="H1" s="6" t="s">
        <v>295</v>
      </c>
      <c r="I1" s="6" t="s">
        <v>296</v>
      </c>
      <c r="J1" s="6" t="s">
        <v>297</v>
      </c>
      <c r="K1" s="6" t="s">
        <v>298</v>
      </c>
      <c r="M1" s="23" t="s">
        <v>88</v>
      </c>
      <c r="N1" s="6" t="s">
        <v>299</v>
      </c>
    </row>
    <row r="2" customFormat="false" ht="15" hidden="false" customHeight="true" outlineLevel="0" collapsed="false">
      <c r="A2" s="3" t="s">
        <v>171</v>
      </c>
      <c r="B2" s="3" t="s">
        <v>300</v>
      </c>
      <c r="C2" s="8" t="n">
        <v>102458</v>
      </c>
      <c r="D2" s="8" t="n">
        <v>143886.536</v>
      </c>
      <c r="E2" s="8" t="n">
        <v>11526.435</v>
      </c>
      <c r="F2" s="8" t="n">
        <v>6736.731</v>
      </c>
      <c r="G2" s="9" t="n">
        <f aca="false">E2/D2</f>
        <v>0.080107808002272</v>
      </c>
      <c r="H2" s="9" t="n">
        <f aca="false">F2/D2</f>
        <v>0.0468197455250434</v>
      </c>
      <c r="I2" s="8" t="n">
        <f aca="false">D2*1000/C2</f>
        <v>1404.3465224775</v>
      </c>
      <c r="J2" s="8" t="n">
        <f aca="false">E2*1000/C2</f>
        <v>112.499121591286</v>
      </c>
      <c r="K2" s="9" t="n">
        <v>0.0803982087007515</v>
      </c>
      <c r="M2" s="15" t="n">
        <v>1987</v>
      </c>
      <c r="N2" s="11" t="n">
        <v>129.247</v>
      </c>
    </row>
    <row r="3" customFormat="false" ht="15" hidden="false" customHeight="true" outlineLevel="0" collapsed="false">
      <c r="A3" s="3" t="s">
        <v>175</v>
      </c>
      <c r="B3" s="3" t="s">
        <v>176</v>
      </c>
      <c r="C3" s="8" t="n">
        <v>850358</v>
      </c>
      <c r="D3" s="8" t="n">
        <v>489471.825</v>
      </c>
      <c r="E3" s="8" t="n">
        <v>71884.718</v>
      </c>
      <c r="F3" s="8" t="n">
        <v>37124.508</v>
      </c>
      <c r="G3" s="9" t="n">
        <f aca="false">E3/D3</f>
        <v>0.14686180966596</v>
      </c>
      <c r="H3" s="9" t="n">
        <f aca="false">F3/D3</f>
        <v>0.0758460571249428</v>
      </c>
      <c r="I3" s="8" t="n">
        <f aca="false">D3*1000/C3</f>
        <v>575.606773852895</v>
      </c>
      <c r="J3" s="8" t="n">
        <f aca="false">E3*1000/C3</f>
        <v>84.534652464021</v>
      </c>
      <c r="K3" s="9" t="n">
        <v>0.149576475974173</v>
      </c>
      <c r="M3" s="15" t="n">
        <v>1988</v>
      </c>
      <c r="N3" s="11" t="n">
        <v>127.836</v>
      </c>
    </row>
    <row r="4" customFormat="false" ht="15" hidden="false" customHeight="true" outlineLevel="0" collapsed="false">
      <c r="A4" s="4" t="s">
        <v>177</v>
      </c>
      <c r="B4" s="4" t="s">
        <v>301</v>
      </c>
      <c r="C4" s="13" t="n">
        <v>288744</v>
      </c>
      <c r="D4" s="13" t="n">
        <v>192795.943</v>
      </c>
      <c r="E4" s="13" t="n">
        <v>28330.178</v>
      </c>
      <c r="F4" s="13" t="n">
        <v>12613.006</v>
      </c>
      <c r="G4" s="19" t="n">
        <f aca="false">E4/D4</f>
        <v>0.146943849331933</v>
      </c>
      <c r="H4" s="19" t="n">
        <f aca="false">F4/D4</f>
        <v>0.0654215322362878</v>
      </c>
      <c r="I4" s="13" t="n">
        <f aca="false">D4*1000/C4</f>
        <v>667.705451888178</v>
      </c>
      <c r="J4" s="13" t="n">
        <f aca="false">E4*1000/C4</f>
        <v>98.1152093203668</v>
      </c>
      <c r="K4" s="19" t="n">
        <v>0.140790535681285</v>
      </c>
      <c r="M4" s="15" t="n">
        <v>1989</v>
      </c>
      <c r="N4" s="11" t="n">
        <v>125.905</v>
      </c>
    </row>
    <row r="5" customFormat="false" ht="15" hidden="false" customHeight="true" outlineLevel="0" collapsed="false">
      <c r="A5" s="3" t="s">
        <v>197</v>
      </c>
      <c r="B5" s="3" t="s">
        <v>198</v>
      </c>
      <c r="C5" s="8" t="n">
        <v>1602168</v>
      </c>
      <c r="D5" s="8" t="n">
        <v>363680.5</v>
      </c>
      <c r="E5" s="8" t="n">
        <v>82829.645</v>
      </c>
      <c r="F5" s="8" t="n">
        <v>58010.945</v>
      </c>
      <c r="G5" s="9" t="n">
        <f aca="false">E5/D5</f>
        <v>0.2277538801228</v>
      </c>
      <c r="H5" s="9" t="n">
        <f aca="false">F5/D5</f>
        <v>0.159510738134159</v>
      </c>
      <c r="I5" s="8" t="n">
        <f aca="false">D5*1000/C5</f>
        <v>226.992737340903</v>
      </c>
      <c r="J5" s="8" t="n">
        <f aca="false">E5*1000/C5</f>
        <v>51.6984766890863</v>
      </c>
      <c r="K5" s="9" t="n">
        <v>0.229215534871333</v>
      </c>
      <c r="M5" s="15" t="n">
        <v>1990</v>
      </c>
      <c r="N5" s="11" t="n">
        <v>125.404</v>
      </c>
    </row>
    <row r="6" customFormat="false" ht="15" hidden="false" customHeight="true" outlineLevel="0" collapsed="false">
      <c r="A6" s="4" t="s">
        <v>179</v>
      </c>
      <c r="B6" s="4" t="s">
        <v>302</v>
      </c>
      <c r="C6" s="13" t="n">
        <v>236043</v>
      </c>
      <c r="D6" s="13" t="n">
        <v>76470.592</v>
      </c>
      <c r="E6" s="13" t="n">
        <v>17804.629</v>
      </c>
      <c r="F6" s="13" t="n">
        <v>13198.905</v>
      </c>
      <c r="G6" s="19" t="n">
        <f aca="false">E6/D6</f>
        <v>0.232829752383766</v>
      </c>
      <c r="H6" s="19" t="n">
        <f aca="false">F6/D6</f>
        <v>0.172601056887333</v>
      </c>
      <c r="I6" s="13" t="n">
        <f aca="false">D6*1000/C6</f>
        <v>323.968903970887</v>
      </c>
      <c r="J6" s="13" t="n">
        <f aca="false">E6*1000/C6</f>
        <v>75.4295996915816</v>
      </c>
      <c r="K6" s="19" t="n">
        <v>0.209615919823992</v>
      </c>
      <c r="M6" s="15" t="n">
        <v>1991</v>
      </c>
      <c r="N6" s="11" t="n">
        <v>128.378</v>
      </c>
    </row>
    <row r="7" customFormat="false" ht="15" hidden="false" customHeight="true" outlineLevel="0" collapsed="false">
      <c r="A7" s="4" t="s">
        <v>223</v>
      </c>
      <c r="B7" s="4" t="s">
        <v>303</v>
      </c>
      <c r="C7" s="13" t="n">
        <v>11885322</v>
      </c>
      <c r="D7" s="13" t="n">
        <v>2866714.637</v>
      </c>
      <c r="E7" s="13" t="n">
        <v>758893.232</v>
      </c>
      <c r="F7" s="13" t="n">
        <v>437359.987</v>
      </c>
      <c r="G7" s="19" t="n">
        <f aca="false">E7/D7</f>
        <v>0.264725767331407</v>
      </c>
      <c r="H7" s="19" t="n">
        <f aca="false">F7/D7</f>
        <v>0.152564884329643</v>
      </c>
      <c r="I7" s="13" t="n">
        <f aca="false">D7*1000/C7</f>
        <v>241.197894091553</v>
      </c>
      <c r="J7" s="13" t="n">
        <f aca="false">E7*1000/C7</f>
        <v>63.8512975921056</v>
      </c>
      <c r="K7" s="19" t="n">
        <v>0.266869900275749</v>
      </c>
      <c r="M7" s="15" t="n">
        <v>1992</v>
      </c>
      <c r="N7" s="11" t="n">
        <v>128.618</v>
      </c>
    </row>
    <row r="8" customFormat="false" ht="15" hidden="false" customHeight="true" outlineLevel="0" collapsed="false">
      <c r="A8" s="3" t="s">
        <v>193</v>
      </c>
      <c r="B8" s="3" t="s">
        <v>304</v>
      </c>
      <c r="C8" s="8" t="n">
        <v>804754</v>
      </c>
      <c r="D8" s="8" t="n">
        <v>142876.09</v>
      </c>
      <c r="E8" s="8" t="n">
        <v>43494.913</v>
      </c>
      <c r="F8" s="8" t="n">
        <v>28649.459</v>
      </c>
      <c r="G8" s="9" t="n">
        <f aca="false">E8/D8</f>
        <v>0.304424015242858</v>
      </c>
      <c r="H8" s="9" t="n">
        <f aca="false">F8/D8</f>
        <v>0.200519618083054</v>
      </c>
      <c r="I8" s="8" t="n">
        <f aca="false">D8*1000/C8</f>
        <v>177.540080571206</v>
      </c>
      <c r="J8" s="8" t="n">
        <f aca="false">E8*1000/C8</f>
        <v>54.047464194027</v>
      </c>
      <c r="K8" s="9" t="n">
        <v>0.306164829684177</v>
      </c>
      <c r="M8" s="15" t="n">
        <v>1993</v>
      </c>
      <c r="N8" s="11" t="n">
        <v>126.512</v>
      </c>
    </row>
    <row r="9" customFormat="false" ht="15" hidden="false" customHeight="true" outlineLevel="0" collapsed="false">
      <c r="A9" s="3" t="s">
        <v>209</v>
      </c>
      <c r="B9" s="3" t="s">
        <v>305</v>
      </c>
      <c r="C9" s="8" t="n">
        <v>359637</v>
      </c>
      <c r="D9" s="8" t="n">
        <v>76077.721</v>
      </c>
      <c r="E9" s="8" t="n">
        <v>23739.789</v>
      </c>
      <c r="F9" s="8" t="n">
        <v>11773.514</v>
      </c>
      <c r="G9" s="9" t="n">
        <f aca="false">E9/D9</f>
        <v>0.312046531993249</v>
      </c>
      <c r="H9" s="9" t="n">
        <f aca="false">F9/D9</f>
        <v>0.154756397079771</v>
      </c>
      <c r="I9" s="8" t="n">
        <f aca="false">D9*1000/C9</f>
        <v>211.54030591958</v>
      </c>
      <c r="J9" s="8" t="n">
        <f aca="false">E9*1000/C9</f>
        <v>66.010418838996</v>
      </c>
      <c r="K9" s="9" t="n">
        <v>0.320652255620615</v>
      </c>
      <c r="M9" s="15" t="n">
        <v>1994</v>
      </c>
      <c r="N9" s="11" t="n">
        <v>123.104</v>
      </c>
    </row>
    <row r="10" customFormat="false" ht="15" hidden="false" customHeight="true" outlineLevel="0" collapsed="false">
      <c r="A10" s="3" t="s">
        <v>211</v>
      </c>
      <c r="B10" s="3" t="s">
        <v>212</v>
      </c>
      <c r="C10" s="8" t="n">
        <v>542677</v>
      </c>
      <c r="D10" s="8" t="n">
        <v>103747.172</v>
      </c>
      <c r="E10" s="8" t="n">
        <v>33453.599</v>
      </c>
      <c r="F10" s="8" t="n">
        <v>15248.239</v>
      </c>
      <c r="G10" s="9" t="n">
        <f aca="false">E10/D10</f>
        <v>0.322453117083519</v>
      </c>
      <c r="H10" s="9" t="n">
        <f aca="false">F10/D10</f>
        <v>0.14697498453259</v>
      </c>
      <c r="I10" s="8" t="n">
        <f aca="false">D10*1000/C10</f>
        <v>191.176652041638</v>
      </c>
      <c r="J10" s="8" t="n">
        <f aca="false">E10*1000/C10</f>
        <v>61.6455073644175</v>
      </c>
      <c r="K10" s="9" t="n">
        <v>0.309335894073573</v>
      </c>
      <c r="M10" s="15" t="n">
        <v>1995</v>
      </c>
      <c r="N10" s="11" t="n">
        <v>118.714</v>
      </c>
    </row>
    <row r="11" customFormat="false" ht="15" hidden="false" customHeight="true" outlineLevel="0" collapsed="false">
      <c r="A11" s="3" t="s">
        <v>207</v>
      </c>
      <c r="B11" s="3" t="s">
        <v>208</v>
      </c>
      <c r="C11" s="8" t="n">
        <v>1047807</v>
      </c>
      <c r="D11" s="8" t="n">
        <v>203485.576</v>
      </c>
      <c r="E11" s="8" t="n">
        <v>71130.294</v>
      </c>
      <c r="F11" s="8" t="n">
        <v>36111.883</v>
      </c>
      <c r="G11" s="9" t="n">
        <f aca="false">E11/D11</f>
        <v>0.349559390882821</v>
      </c>
      <c r="H11" s="9" t="n">
        <f aca="false">F11/D11</f>
        <v>0.177466549275217</v>
      </c>
      <c r="I11" s="8" t="n">
        <f aca="false">D11*1000/C11</f>
        <v>194.201390141505</v>
      </c>
      <c r="J11" s="8" t="n">
        <f aca="false">E11*1000/C11</f>
        <v>67.8849196464616</v>
      </c>
      <c r="K11" s="9" t="n">
        <v>0.348568013310255</v>
      </c>
      <c r="M11" s="15" t="n">
        <v>1996</v>
      </c>
      <c r="N11" s="11" t="n">
        <v>117.315</v>
      </c>
    </row>
    <row r="12" customFormat="false" ht="15" hidden="false" customHeight="true" outlineLevel="0" collapsed="false">
      <c r="A12" s="4" t="s">
        <v>173</v>
      </c>
      <c r="B12" s="4" t="s">
        <v>306</v>
      </c>
      <c r="C12" s="13" t="n">
        <v>103724</v>
      </c>
      <c r="D12" s="13" t="n">
        <v>33910.997</v>
      </c>
      <c r="E12" s="13" t="n">
        <v>11888.425</v>
      </c>
      <c r="F12" s="13" t="n">
        <v>4216.866</v>
      </c>
      <c r="G12" s="19" t="n">
        <f aca="false">E12/D12</f>
        <v>0.350577277335727</v>
      </c>
      <c r="H12" s="19" t="n">
        <f aca="false">F12/D12</f>
        <v>0.124350988559847</v>
      </c>
      <c r="I12" s="13" t="n">
        <f aca="false">D12*1000/C12</f>
        <v>326.934913809726</v>
      </c>
      <c r="J12" s="13" t="n">
        <f aca="false">E12*1000/C12</f>
        <v>114.615951949404</v>
      </c>
      <c r="K12" s="19" t="n">
        <v>0.358751448394034</v>
      </c>
      <c r="M12" s="15" t="n">
        <v>1997</v>
      </c>
      <c r="N12" s="11" t="n">
        <v>114.885</v>
      </c>
    </row>
    <row r="13" customFormat="false" ht="15" hidden="false" customHeight="true" outlineLevel="0" collapsed="false">
      <c r="A13" s="3" t="s">
        <v>195</v>
      </c>
      <c r="B13" s="3" t="s">
        <v>307</v>
      </c>
      <c r="C13" s="8" t="n">
        <v>1604493</v>
      </c>
      <c r="D13" s="8" t="n">
        <v>312312.489</v>
      </c>
      <c r="E13" s="8" t="n">
        <v>111838.88</v>
      </c>
      <c r="F13" s="8" t="n">
        <v>65424.918</v>
      </c>
      <c r="G13" s="9" t="n">
        <f aca="false">E13/D13</f>
        <v>0.358099288178002</v>
      </c>
      <c r="H13" s="9" t="n">
        <f aca="false">F13/D13</f>
        <v>0.209485436235629</v>
      </c>
      <c r="I13" s="8" t="n">
        <f aca="false">D13*1000/C13</f>
        <v>194.648707722626</v>
      </c>
      <c r="J13" s="8" t="n">
        <f aca="false">E13*1000/C13</f>
        <v>69.7035636802404</v>
      </c>
      <c r="K13" s="9" t="n">
        <v>0.297484848412586</v>
      </c>
      <c r="M13" s="15" t="n">
        <v>1998</v>
      </c>
      <c r="N13" s="11" t="n">
        <v>119.421</v>
      </c>
    </row>
    <row r="14" customFormat="false" ht="15" hidden="false" customHeight="true" outlineLevel="0" collapsed="false">
      <c r="A14" s="3" t="s">
        <v>205</v>
      </c>
      <c r="B14" s="3" t="s">
        <v>308</v>
      </c>
      <c r="C14" s="8" t="n">
        <v>1382920</v>
      </c>
      <c r="D14" s="8" t="n">
        <v>226415.573</v>
      </c>
      <c r="E14" s="8" t="n">
        <v>81744.701</v>
      </c>
      <c r="F14" s="8" t="n">
        <v>52360.058</v>
      </c>
      <c r="G14" s="9" t="n">
        <f aca="false">E14/D14</f>
        <v>0.361038332818211</v>
      </c>
      <c r="H14" s="9" t="n">
        <f aca="false">F14/D14</f>
        <v>0.231256433937961</v>
      </c>
      <c r="I14" s="8" t="n">
        <f aca="false">D14*1000/C14</f>
        <v>163.722827784687</v>
      </c>
      <c r="J14" s="8" t="n">
        <f aca="false">E14*1000/C14</f>
        <v>59.1102167876667</v>
      </c>
      <c r="K14" s="9" t="n">
        <v>0.377265051208358</v>
      </c>
      <c r="M14" s="15" t="n">
        <v>1999</v>
      </c>
      <c r="N14" s="11" t="n">
        <v>119.556</v>
      </c>
    </row>
    <row r="15" customFormat="false" ht="15" hidden="false" customHeight="true" outlineLevel="0" collapsed="false">
      <c r="A15" s="3" t="s">
        <v>191</v>
      </c>
      <c r="B15" s="3" t="s">
        <v>309</v>
      </c>
      <c r="C15" s="8" t="n">
        <v>813802</v>
      </c>
      <c r="D15" s="8" t="n">
        <v>192834.339</v>
      </c>
      <c r="E15" s="8" t="n">
        <v>72084.578</v>
      </c>
      <c r="F15" s="8" t="n">
        <v>22955.195</v>
      </c>
      <c r="G15" s="9" t="n">
        <f aca="false">E15/D15</f>
        <v>0.373816086770728</v>
      </c>
      <c r="H15" s="9" t="n">
        <f aca="false">F15/D15</f>
        <v>0.119041012710916</v>
      </c>
      <c r="I15" s="8" t="n">
        <f aca="false">D15*1000/C15</f>
        <v>236.954860027378</v>
      </c>
      <c r="J15" s="8" t="n">
        <f aca="false">E15*1000/C15</f>
        <v>88.57753851674</v>
      </c>
      <c r="K15" s="9" t="n">
        <v>0.366684186254961</v>
      </c>
      <c r="M15" s="15" t="n">
        <v>2000</v>
      </c>
      <c r="N15" s="11" t="n">
        <v>120.678</v>
      </c>
    </row>
    <row r="16" customFormat="false" ht="15" hidden="false" customHeight="true" outlineLevel="0" collapsed="false">
      <c r="A16" s="3" t="s">
        <v>310</v>
      </c>
      <c r="B16" s="3" t="s">
        <v>311</v>
      </c>
      <c r="C16" s="8" t="n">
        <v>270168</v>
      </c>
      <c r="D16" s="8" t="n">
        <v>57385.316</v>
      </c>
      <c r="E16" s="8" t="n">
        <v>22308.746</v>
      </c>
      <c r="F16" s="8" t="n">
        <v>9366.238</v>
      </c>
      <c r="G16" s="9" t="n">
        <f aca="false">E16/D16</f>
        <v>0.388753561973938</v>
      </c>
      <c r="H16" s="9" t="n">
        <f aca="false">F16/D16</f>
        <v>0.163216631934204</v>
      </c>
      <c r="I16" s="8" t="n">
        <f aca="false">D16*1000/C16</f>
        <v>212.406043646916</v>
      </c>
      <c r="J16" s="8" t="n">
        <f aca="false">E16*1000/C16</f>
        <v>82.5736060525303</v>
      </c>
      <c r="K16" s="9" t="n">
        <v>0.385393962542517</v>
      </c>
      <c r="M16" s="15" t="n">
        <v>2001</v>
      </c>
      <c r="N16" s="11" t="n">
        <v>123.107</v>
      </c>
    </row>
    <row r="17" customFormat="false" ht="15" hidden="false" customHeight="true" outlineLevel="0" collapsed="false">
      <c r="A17" s="3" t="s">
        <v>215</v>
      </c>
      <c r="B17" s="3" t="s">
        <v>312</v>
      </c>
      <c r="C17" s="8" t="n">
        <v>363758</v>
      </c>
      <c r="D17" s="8" t="n">
        <v>43854.242</v>
      </c>
      <c r="E17" s="8" t="n">
        <v>17193.827</v>
      </c>
      <c r="F17" s="8" t="n">
        <v>11032.885</v>
      </c>
      <c r="G17" s="9" t="n">
        <f aca="false">E17/D17</f>
        <v>0.392067590633536</v>
      </c>
      <c r="H17" s="9" t="n">
        <f aca="false">F17/D17</f>
        <v>0.251580793484015</v>
      </c>
      <c r="I17" s="8" t="n">
        <f aca="false">D17*1000/C17</f>
        <v>120.558838568499</v>
      </c>
      <c r="J17" s="8" t="n">
        <f aca="false">E17*1000/C17</f>
        <v>47.2672133671287</v>
      </c>
      <c r="K17" s="9" t="n">
        <v>0.385629175720366</v>
      </c>
      <c r="M17" s="15" t="n">
        <v>2002</v>
      </c>
      <c r="N17" s="11" t="n">
        <v>118.031</v>
      </c>
    </row>
    <row r="18" customFormat="false" ht="15" hidden="false" customHeight="true" outlineLevel="0" collapsed="false">
      <c r="A18" s="4" t="s">
        <v>203</v>
      </c>
      <c r="B18" s="4" t="s">
        <v>313</v>
      </c>
      <c r="C18" s="13" t="n">
        <v>31452</v>
      </c>
      <c r="D18" s="13" t="n">
        <v>5121.769</v>
      </c>
      <c r="E18" s="13" t="n">
        <v>2104.623</v>
      </c>
      <c r="F18" s="13" t="n">
        <v>1001.014</v>
      </c>
      <c r="G18" s="19" t="n">
        <f aca="false">E18/D18</f>
        <v>0.410917204583026</v>
      </c>
      <c r="H18" s="19" t="n">
        <f aca="false">F18/D18</f>
        <v>0.195443019784766</v>
      </c>
      <c r="I18" s="13" t="n">
        <f aca="false">D18*1000/C18</f>
        <v>162.843984484294</v>
      </c>
      <c r="J18" s="13" t="n">
        <f aca="false">E18*1000/C18</f>
        <v>66.9153948874475</v>
      </c>
      <c r="K18" s="19" t="n">
        <v>0.426096000873106</v>
      </c>
      <c r="M18" s="15" t="n">
        <v>2003</v>
      </c>
      <c r="N18" s="11" t="n">
        <v>114.715</v>
      </c>
    </row>
    <row r="19" customFormat="false" ht="15" hidden="false" customHeight="true" outlineLevel="0" collapsed="false">
      <c r="A19" s="3" t="s">
        <v>221</v>
      </c>
      <c r="B19" s="3" t="s">
        <v>222</v>
      </c>
      <c r="C19" s="8" t="n">
        <v>68933</v>
      </c>
      <c r="D19" s="8" t="n">
        <v>5706.422</v>
      </c>
      <c r="E19" s="8" t="n">
        <v>2381.683</v>
      </c>
      <c r="F19" s="8" t="n">
        <v>1563.915</v>
      </c>
      <c r="G19" s="9" t="n">
        <f aca="false">E19/D19</f>
        <v>0.417368887194112</v>
      </c>
      <c r="H19" s="9" t="n">
        <f aca="false">F19/D19</f>
        <v>0.274062275800843</v>
      </c>
      <c r="I19" s="8" t="n">
        <f aca="false">D19*1000/C19</f>
        <v>82.7821507840947</v>
      </c>
      <c r="J19" s="8" t="n">
        <f aca="false">E19*1000/C19</f>
        <v>34.5506941522928</v>
      </c>
      <c r="K19" s="9" t="n">
        <v>0.461277345546652</v>
      </c>
      <c r="M19" s="15" t="n">
        <v>2004</v>
      </c>
      <c r="N19" s="11" t="n">
        <v>109.64</v>
      </c>
    </row>
    <row r="20" customFormat="false" ht="15" hidden="false" customHeight="true" outlineLevel="0" collapsed="false">
      <c r="M20" s="15" t="n">
        <v>2005</v>
      </c>
      <c r="N20" s="11" t="n">
        <v>101.718</v>
      </c>
    </row>
    <row r="21" customFormat="false" ht="15" hidden="false" customHeight="true" outlineLevel="0" collapsed="false">
      <c r="A21" s="10" t="s">
        <v>314</v>
      </c>
      <c r="M21" s="15" t="n">
        <v>2006</v>
      </c>
      <c r="N21" s="11" t="n">
        <v>99.105</v>
      </c>
    </row>
    <row r="22" customFormat="false" ht="15" hidden="false" customHeight="true" outlineLevel="0" collapsed="false">
      <c r="A22" s="10" t="s">
        <v>315</v>
      </c>
      <c r="M22" s="15" t="n">
        <v>2007</v>
      </c>
      <c r="N22" s="11" t="n">
        <v>94.872</v>
      </c>
    </row>
    <row r="23" customFormat="false" ht="15" hidden="false" customHeight="true" outlineLevel="0" collapsed="false">
      <c r="A23" s="10" t="s">
        <v>316</v>
      </c>
      <c r="M23" s="15" t="n">
        <v>2008</v>
      </c>
      <c r="N23" s="11" t="n">
        <v>91.584</v>
      </c>
    </row>
    <row r="24" customFormat="false" ht="15" hidden="false" customHeight="true" outlineLevel="0" collapsed="false">
      <c r="A24" s="10" t="s">
        <v>317</v>
      </c>
      <c r="M24" s="15" t="n">
        <v>2009</v>
      </c>
      <c r="N24" s="11" t="n">
        <v>100.353</v>
      </c>
    </row>
    <row r="25" customFormat="false" ht="15" hidden="false" customHeight="true" outlineLevel="0" collapsed="false">
      <c r="M25" s="15" t="n">
        <v>2010</v>
      </c>
      <c r="N25" s="11" t="n">
        <v>90.513</v>
      </c>
    </row>
    <row r="26" customFormat="false" ht="15" hidden="false" customHeight="true" outlineLevel="0" collapsed="false">
      <c r="M26" s="15" t="n">
        <v>2011</v>
      </c>
      <c r="N26" s="11" t="n">
        <v>84.33</v>
      </c>
    </row>
    <row r="27" customFormat="false" ht="15" hidden="false" customHeight="true" outlineLevel="0" collapsed="false">
      <c r="M27" s="15" t="n">
        <v>2012</v>
      </c>
      <c r="N27" s="11" t="n">
        <v>85.346</v>
      </c>
    </row>
    <row r="28" customFormat="false" ht="15" hidden="false" customHeight="true" outlineLevel="0" collapsed="false">
      <c r="M28" s="15" t="n">
        <v>2013</v>
      </c>
      <c r="N28" s="11" t="n">
        <v>84.635</v>
      </c>
    </row>
    <row r="29" customFormat="false" ht="15" hidden="false" customHeight="true" outlineLevel="0" collapsed="false">
      <c r="M29" s="15" t="n">
        <v>2014</v>
      </c>
      <c r="N29" s="11" t="n">
        <v>87.483</v>
      </c>
    </row>
    <row r="30" customFormat="false" ht="15" hidden="false" customHeight="true" outlineLevel="0" collapsed="false">
      <c r="M30" s="15" t="n">
        <v>2015</v>
      </c>
      <c r="N30" s="11" t="n">
        <v>97.171</v>
      </c>
    </row>
    <row r="31" customFormat="false" ht="15" hidden="false" customHeight="true" outlineLevel="0" collapsed="false">
      <c r="M31" s="15" t="n">
        <v>2016</v>
      </c>
      <c r="N31" s="11" t="n">
        <v>99.8</v>
      </c>
    </row>
    <row r="32" customFormat="false" ht="15" hidden="false" customHeight="true" outlineLevel="0" collapsed="false">
      <c r="M32" s="15" t="n">
        <v>2017</v>
      </c>
      <c r="N32" s="11" t="n">
        <v>100</v>
      </c>
    </row>
    <row r="33" customFormat="false" ht="15" hidden="false" customHeight="true" outlineLevel="0" collapsed="false">
      <c r="M33" s="15" t="n">
        <v>2018</v>
      </c>
      <c r="N33" s="11" t="n">
        <v>97.908</v>
      </c>
    </row>
    <row r="34" customFormat="false" ht="15" hidden="false" customHeight="true" outlineLevel="0" collapsed="false">
      <c r="M34" s="15" t="n">
        <v>2019</v>
      </c>
      <c r="N34" s="11" t="n">
        <v>102.981</v>
      </c>
    </row>
    <row r="35" customFormat="false" ht="15" hidden="false" customHeight="true" outlineLevel="0" collapsed="false">
      <c r="M35" s="15" t="n">
        <v>2020</v>
      </c>
      <c r="N35" s="11" t="n">
        <v>112.892</v>
      </c>
    </row>
    <row r="36" customFormat="false" ht="15" hidden="false" customHeight="true" outlineLevel="0" collapsed="false">
      <c r="M36" s="15" t="n">
        <v>2021</v>
      </c>
      <c r="N36" s="11" t="n">
        <v>100.446</v>
      </c>
    </row>
    <row r="37" customFormat="false" ht="15" hidden="false" customHeight="true" outlineLevel="0" collapsed="false">
      <c r="M37" s="15" t="n">
        <v>2022</v>
      </c>
      <c r="N37" s="11" t="n">
        <v>93.11</v>
      </c>
    </row>
    <row r="39" customFormat="false" ht="15" hidden="false" customHeight="true" outlineLevel="0" collapsed="false">
      <c r="M39" s="10" t="s">
        <v>318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4" t="s">
        <v>88</v>
      </c>
      <c r="B1" s="4" t="s">
        <v>319</v>
      </c>
      <c r="C1" s="4" t="s">
        <v>320</v>
      </c>
      <c r="D1" s="4" t="s">
        <v>321</v>
      </c>
      <c r="E1" s="4" t="s">
        <v>322</v>
      </c>
      <c r="F1" s="4" t="s">
        <v>323</v>
      </c>
      <c r="G1" s="4" t="s">
        <v>324</v>
      </c>
      <c r="H1" s="4" t="s">
        <v>325</v>
      </c>
      <c r="I1" s="4" t="s">
        <v>326</v>
      </c>
      <c r="J1" s="4" t="s">
        <v>327</v>
      </c>
      <c r="K1" s="4" t="s">
        <v>328</v>
      </c>
      <c r="L1" s="4" t="s">
        <v>329</v>
      </c>
      <c r="M1" s="4" t="s">
        <v>330</v>
      </c>
      <c r="N1" s="4" t="s">
        <v>331</v>
      </c>
      <c r="O1" s="4" t="s">
        <v>332</v>
      </c>
      <c r="P1" s="4" t="s">
        <v>333</v>
      </c>
      <c r="Q1" s="4" t="s">
        <v>334</v>
      </c>
      <c r="R1" s="4" t="s">
        <v>335</v>
      </c>
      <c r="S1" s="4" t="s">
        <v>336</v>
      </c>
      <c r="T1" s="4" t="s">
        <v>337</v>
      </c>
      <c r="U1" s="4" t="s">
        <v>338</v>
      </c>
      <c r="V1" s="4" t="s">
        <v>339</v>
      </c>
      <c r="W1" s="4" t="s">
        <v>340</v>
      </c>
      <c r="X1" s="4" t="s">
        <v>341</v>
      </c>
      <c r="Y1" s="4" t="s">
        <v>342</v>
      </c>
      <c r="Z1" s="4" t="s">
        <v>343</v>
      </c>
      <c r="AA1" s="4" t="s">
        <v>344</v>
      </c>
      <c r="AB1" s="4" t="s">
        <v>345</v>
      </c>
      <c r="AC1" s="4" t="s">
        <v>346</v>
      </c>
      <c r="AD1" s="4" t="s">
        <v>347</v>
      </c>
      <c r="AE1" s="4" t="s">
        <v>348</v>
      </c>
      <c r="AF1" s="4" t="s">
        <v>349</v>
      </c>
      <c r="AG1" s="4" t="s">
        <v>350</v>
      </c>
      <c r="AH1" s="4" t="s">
        <v>351</v>
      </c>
      <c r="AI1" s="4" t="s">
        <v>352</v>
      </c>
      <c r="AJ1" s="4" t="s">
        <v>353</v>
      </c>
      <c r="AK1" s="4" t="s">
        <v>354</v>
      </c>
      <c r="AL1" s="4" t="s">
        <v>355</v>
      </c>
      <c r="AM1" s="4" t="s">
        <v>356</v>
      </c>
      <c r="AN1" s="4" t="s">
        <v>357</v>
      </c>
      <c r="AO1" s="4" t="s">
        <v>358</v>
      </c>
      <c r="AP1" s="4" t="s">
        <v>359</v>
      </c>
      <c r="AQ1" s="4" t="s">
        <v>360</v>
      </c>
      <c r="AR1" s="4" t="s">
        <v>361</v>
      </c>
      <c r="AS1" s="4" t="s">
        <v>362</v>
      </c>
      <c r="AT1" s="4" t="s">
        <v>363</v>
      </c>
      <c r="AU1" s="4" t="s">
        <v>364</v>
      </c>
      <c r="AV1" s="4" t="s">
        <v>365</v>
      </c>
      <c r="AW1" s="4" t="s">
        <v>366</v>
      </c>
      <c r="AX1" s="4" t="s">
        <v>367</v>
      </c>
      <c r="AY1" s="4" t="s">
        <v>368</v>
      </c>
      <c r="AZ1" s="4" t="s">
        <v>369</v>
      </c>
      <c r="BA1" s="4" t="s">
        <v>370</v>
      </c>
      <c r="BB1" s="4" t="s">
        <v>371</v>
      </c>
      <c r="BC1" s="4" t="s">
        <v>372</v>
      </c>
      <c r="BD1" s="4" t="s">
        <v>373</v>
      </c>
      <c r="BE1" s="4" t="s">
        <v>374</v>
      </c>
      <c r="BF1" s="4" t="s">
        <v>375</v>
      </c>
      <c r="BG1" s="4" t="s">
        <v>376</v>
      </c>
      <c r="BH1" s="4" t="s">
        <v>377</v>
      </c>
      <c r="BI1" s="4" t="s">
        <v>378</v>
      </c>
      <c r="BJ1" s="4" t="s">
        <v>379</v>
      </c>
      <c r="BK1" s="4" t="s">
        <v>380</v>
      </c>
      <c r="BL1" s="4" t="s">
        <v>381</v>
      </c>
      <c r="BM1" s="4" t="s">
        <v>382</v>
      </c>
      <c r="BN1" s="4" t="s">
        <v>383</v>
      </c>
      <c r="BO1" s="4" t="s">
        <v>384</v>
      </c>
      <c r="BP1" s="4" t="s">
        <v>385</v>
      </c>
      <c r="BQ1" s="4" t="s">
        <v>386</v>
      </c>
      <c r="BR1" s="4" t="s">
        <v>387</v>
      </c>
      <c r="BS1" s="4" t="s">
        <v>388</v>
      </c>
      <c r="BT1" s="4" t="s">
        <v>389</v>
      </c>
      <c r="BU1" s="4" t="s">
        <v>390</v>
      </c>
      <c r="BV1" s="4" t="s">
        <v>391</v>
      </c>
      <c r="BW1" s="4" t="s">
        <v>392</v>
      </c>
      <c r="BX1" s="4" t="s">
        <v>393</v>
      </c>
      <c r="BY1" s="4" t="s">
        <v>394</v>
      </c>
      <c r="BZ1" s="4" t="s">
        <v>395</v>
      </c>
      <c r="CA1" s="4" t="s">
        <v>396</v>
      </c>
      <c r="CB1" s="4" t="s">
        <v>397</v>
      </c>
      <c r="CC1" s="4" t="s">
        <v>398</v>
      </c>
      <c r="CD1" s="4" t="s">
        <v>399</v>
      </c>
      <c r="CE1" s="4" t="s">
        <v>400</v>
      </c>
      <c r="CF1" s="4" t="s">
        <v>401</v>
      </c>
      <c r="CG1" s="4" t="s">
        <v>402</v>
      </c>
      <c r="CH1" s="4" t="s">
        <v>403</v>
      </c>
      <c r="CI1" s="4" t="s">
        <v>404</v>
      </c>
      <c r="CJ1" s="4" t="s">
        <v>405</v>
      </c>
      <c r="CK1" s="4" t="s">
        <v>406</v>
      </c>
      <c r="CL1" s="4" t="s">
        <v>407</v>
      </c>
      <c r="CM1" s="4" t="s">
        <v>408</v>
      </c>
    </row>
    <row r="2" customFormat="false" ht="15" hidden="false" customHeight="true" outlineLevel="0" collapsed="false">
      <c r="A2" s="1" t="n">
        <v>2012</v>
      </c>
      <c r="B2" s="24" t="n">
        <v>593397.004</v>
      </c>
      <c r="C2" s="24" t="n">
        <v>54656.609</v>
      </c>
      <c r="D2" s="24" t="n">
        <v>2770.749</v>
      </c>
      <c r="E2" s="24" t="n">
        <v>9371.94</v>
      </c>
      <c r="F2" s="24" t="n">
        <v>53312.521</v>
      </c>
      <c r="G2" s="24" t="n">
        <v>20357.697</v>
      </c>
      <c r="H2" s="24" t="n">
        <v>31073.706</v>
      </c>
      <c r="I2" s="24" t="n">
        <v>67702.554</v>
      </c>
      <c r="J2" s="24" t="n">
        <v>59884.602</v>
      </c>
      <c r="K2" s="24" t="n">
        <v>62909.805</v>
      </c>
      <c r="L2" s="24" t="n">
        <v>17298.36</v>
      </c>
      <c r="M2" s="24" t="n">
        <v>8532.944</v>
      </c>
      <c r="N2" s="24" t="n">
        <v>17644.019</v>
      </c>
      <c r="O2" s="24" t="n">
        <v>1409.918</v>
      </c>
      <c r="P2" s="24" t="n">
        <v>85132.687</v>
      </c>
      <c r="Q2" s="24" t="n">
        <v>11190.397</v>
      </c>
      <c r="R2" s="24" t="n">
        <v>12930.817</v>
      </c>
      <c r="S2" s="24" t="n">
        <v>27904.752</v>
      </c>
      <c r="T2" s="24" t="n">
        <v>2300722.545</v>
      </c>
      <c r="U2" s="24" t="n">
        <v>258933.58</v>
      </c>
      <c r="V2" s="24" t="n">
        <v>6448.769</v>
      </c>
      <c r="W2" s="24" t="n">
        <v>131526.603</v>
      </c>
      <c r="X2" s="24" t="n">
        <v>364780.76</v>
      </c>
      <c r="Y2" s="24" t="n">
        <v>129479.231</v>
      </c>
      <c r="Z2" s="24" t="n">
        <v>100193.844</v>
      </c>
      <c r="AA2" s="24" t="n">
        <v>179789.059</v>
      </c>
      <c r="AB2" s="24" t="n">
        <v>189722.46</v>
      </c>
      <c r="AC2" s="24" t="n">
        <v>180054.74</v>
      </c>
      <c r="AD2" s="24" t="n">
        <v>50697.685</v>
      </c>
      <c r="AE2" s="24" t="n">
        <v>30439.41</v>
      </c>
      <c r="AF2" s="24" t="n">
        <v>60274.105</v>
      </c>
      <c r="AG2" s="24" t="n">
        <v>5485.443</v>
      </c>
      <c r="AH2" s="24" t="n">
        <v>284640.335</v>
      </c>
      <c r="AI2" s="24" t="n">
        <v>59860.842</v>
      </c>
      <c r="AJ2" s="24" t="n">
        <v>35579.48</v>
      </c>
      <c r="AK2" s="24" t="n">
        <v>94801.388</v>
      </c>
      <c r="AL2" s="25" t="n">
        <f aca="false">IFERROR(B2/T2,"")</f>
        <v>0.257917672554471</v>
      </c>
      <c r="AM2" s="25" t="n">
        <f aca="false">IFERROR(C2/U2,"")</f>
        <v>0.211083510296347</v>
      </c>
      <c r="AN2" s="25" t="n">
        <f aca="false">IFERROR(D2/V2,"")</f>
        <v>0.429655489287956</v>
      </c>
      <c r="AO2" s="25" t="n">
        <f aca="false">IFERROR(E2/W2,"")</f>
        <v>0.0712550905005887</v>
      </c>
      <c r="AP2" s="25" t="n">
        <f aca="false">IFERROR(F2/X2,"")</f>
        <v>0.146149487160452</v>
      </c>
      <c r="AQ2" s="25" t="n">
        <f aca="false">IFERROR(G2/Y2,"")</f>
        <v>0.157227509329276</v>
      </c>
      <c r="AR2" s="25" t="n">
        <f aca="false">IFERROR(H2/Z2,"")</f>
        <v>0.310135880204377</v>
      </c>
      <c r="AS2" s="25" t="n">
        <f aca="false">IFERROR(I2/AA2,"")</f>
        <v>0.37656659630217</v>
      </c>
      <c r="AT2" s="25" t="n">
        <f aca="false">IFERROR(J2/AB2,"")</f>
        <v>0.315643187422301</v>
      </c>
      <c r="AU2" s="25" t="n">
        <f aca="false">IFERROR(K2/AC2,"")</f>
        <v>0.349392662475867</v>
      </c>
      <c r="AV2" s="25" t="n">
        <f aca="false">IFERROR(L2/AD2,"")</f>
        <v>0.341206112271201</v>
      </c>
      <c r="AW2" s="25" t="n">
        <f aca="false">IFERROR(M2/AE2,"")</f>
        <v>0.280325538504196</v>
      </c>
      <c r="AX2" s="25" t="n">
        <f aca="false">IFERROR(N2/AF2,"")</f>
        <v>0.292729672219936</v>
      </c>
      <c r="AY2" s="25" t="n">
        <f aca="false">IFERROR(O2/AG2,"")</f>
        <v>0.25702901297124</v>
      </c>
      <c r="AZ2" s="25" t="n">
        <f aca="false">IFERROR(P2/AH2,"")</f>
        <v>0.299088627056317</v>
      </c>
      <c r="BA2" s="25" t="n">
        <f aca="false">IFERROR(Q2/AI2,"")</f>
        <v>0.186940187042474</v>
      </c>
      <c r="BB2" s="25" t="n">
        <f aca="false">IFERROR(R2/AJ2,"")</f>
        <v>0.36343468201334</v>
      </c>
      <c r="BC2" s="25" t="n">
        <f aca="false">IFERROR(S2/AK2,"")</f>
        <v>0.294349614374844</v>
      </c>
      <c r="BD2" s="24" t="n">
        <v>11214165</v>
      </c>
      <c r="BE2" s="24" t="n">
        <v>1401968</v>
      </c>
      <c r="BF2" s="24" t="n">
        <v>104456</v>
      </c>
      <c r="BG2" s="24" t="n">
        <v>101209</v>
      </c>
      <c r="BH2" s="24" t="n">
        <v>735553</v>
      </c>
      <c r="BI2" s="24" t="n">
        <v>243270</v>
      </c>
      <c r="BJ2" s="24" t="n">
        <v>699924</v>
      </c>
      <c r="BK2" s="24" t="n">
        <v>1388550</v>
      </c>
      <c r="BL2" s="24" t="n">
        <v>1055375</v>
      </c>
      <c r="BM2" s="24" t="n">
        <v>856725</v>
      </c>
      <c r="BN2" s="24" t="n">
        <v>277043</v>
      </c>
      <c r="BO2" s="24" t="n">
        <v>102570</v>
      </c>
      <c r="BP2" s="24" t="n">
        <v>337672</v>
      </c>
      <c r="BQ2" s="24" t="n">
        <v>27945</v>
      </c>
      <c r="BR2" s="24" t="n">
        <v>1357124</v>
      </c>
      <c r="BS2" s="24" t="n">
        <v>157217</v>
      </c>
      <c r="BT2" s="24" t="n">
        <v>341890</v>
      </c>
      <c r="BU2" s="24" t="n">
        <v>546814</v>
      </c>
      <c r="BV2" s="24" t="n">
        <f aca="false">IFERROR(T2*1000/BD2,"")</f>
        <v>205.162180599269</v>
      </c>
      <c r="BW2" s="24" t="n">
        <f aca="false">IFERROR(U2*1000/BE2,"")</f>
        <v>184.692931650366</v>
      </c>
      <c r="BX2" s="24" t="n">
        <f aca="false">IFERROR(V2*1000/BF2,"")</f>
        <v>61.7367025350387</v>
      </c>
      <c r="BY2" s="24" t="n">
        <f aca="false">IFERROR(W2*1000/BG2,"")</f>
        <v>1299.55441709729</v>
      </c>
      <c r="BZ2" s="24" t="n">
        <f aca="false">IFERROR(X2*1000/BH2,"")</f>
        <v>495.927227541727</v>
      </c>
      <c r="CA2" s="24" t="n">
        <f aca="false">IFERROR(Y2*1000/BI2,"")</f>
        <v>532.244958276812</v>
      </c>
      <c r="CB2" s="24" t="n">
        <f aca="false">IFERROR(Z2*1000/BJ2,"")</f>
        <v>143.149604814237</v>
      </c>
      <c r="CC2" s="24" t="n">
        <f aca="false">IFERROR(AA2*1000/BK2,"")</f>
        <v>129.479715530589</v>
      </c>
      <c r="CD2" s="24" t="n">
        <f aca="false">IFERROR(AB2*1000/BL2,"")</f>
        <v>179.767817126614</v>
      </c>
      <c r="CE2" s="24" t="n">
        <f aca="false">IFERROR(AC2*1000/BM2,"")</f>
        <v>210.166319414048</v>
      </c>
      <c r="CF2" s="24" t="n">
        <f aca="false">IFERROR(AD2*1000/BN2,"")</f>
        <v>182.995726295196</v>
      </c>
      <c r="CG2" s="24" t="n">
        <f aca="false">IFERROR(AE2*1000/BO2,"")</f>
        <v>296.767183386955</v>
      </c>
      <c r="CH2" s="24" t="n">
        <f aca="false">IFERROR(AF2*1000/BP2,"")</f>
        <v>178.49897237556</v>
      </c>
      <c r="CI2" s="24" t="n">
        <f aca="false">IFERROR(AG2*1000/BQ2,"")</f>
        <v>196.294256575416</v>
      </c>
      <c r="CJ2" s="24" t="n">
        <f aca="false">IFERROR(AH2*1000/BR2,"")</f>
        <v>209.737897937108</v>
      </c>
      <c r="CK2" s="24" t="n">
        <f aca="false">IFERROR(AI2*1000/BS2,"")</f>
        <v>380.752984728115</v>
      </c>
      <c r="CL2" s="24" t="n">
        <f aca="false">IFERROR(AJ2*1000/BT2,"")</f>
        <v>104.067039106145</v>
      </c>
      <c r="CM2" s="24" t="n">
        <f aca="false">IFERROR(AK2*1000/BU2,"")</f>
        <v>173.370447720797</v>
      </c>
    </row>
    <row r="3" customFormat="false" ht="15" hidden="false" customHeight="true" outlineLevel="0" collapsed="false">
      <c r="A3" s="1" t="n">
        <v>2013</v>
      </c>
      <c r="B3" s="24" t="n">
        <v>604064.534</v>
      </c>
      <c r="C3" s="24" t="n">
        <v>55739.772</v>
      </c>
      <c r="D3" s="24" t="n">
        <v>2748.003</v>
      </c>
      <c r="E3" s="24" t="n">
        <v>9554.313</v>
      </c>
      <c r="F3" s="24" t="n">
        <v>52414.007</v>
      </c>
      <c r="G3" s="24" t="n">
        <v>19076.142</v>
      </c>
      <c r="H3" s="24" t="n">
        <v>31831.429</v>
      </c>
      <c r="I3" s="24" t="n">
        <v>69328.037</v>
      </c>
      <c r="J3" s="24" t="n">
        <v>60410.843</v>
      </c>
      <c r="K3" s="24" t="n">
        <v>62390.988</v>
      </c>
      <c r="L3" s="24" t="n">
        <v>17683.984</v>
      </c>
      <c r="M3" s="24" t="n">
        <v>8885.462</v>
      </c>
      <c r="N3" s="24" t="n">
        <v>18130.019</v>
      </c>
      <c r="O3" s="24" t="n">
        <v>1384.833</v>
      </c>
      <c r="P3" s="24" t="n">
        <v>88267.973</v>
      </c>
      <c r="Q3" s="24" t="n">
        <v>12028.263</v>
      </c>
      <c r="R3" s="24" t="n">
        <v>13473.823</v>
      </c>
      <c r="S3" s="24" t="n">
        <v>28863.071</v>
      </c>
      <c r="T3" s="24" t="n">
        <v>2356025.285</v>
      </c>
      <c r="U3" s="24" t="n">
        <v>265552.508</v>
      </c>
      <c r="V3" s="24" t="n">
        <v>6287.863</v>
      </c>
      <c r="W3" s="24" t="n">
        <v>129959.24</v>
      </c>
      <c r="X3" s="24" t="n">
        <v>371170.473</v>
      </c>
      <c r="Y3" s="24" t="n">
        <v>130179.279</v>
      </c>
      <c r="Z3" s="24" t="n">
        <v>104343.915</v>
      </c>
      <c r="AA3" s="24" t="n">
        <v>185658.864</v>
      </c>
      <c r="AB3" s="24" t="n">
        <v>186459.117</v>
      </c>
      <c r="AC3" s="24" t="n">
        <v>178388.75</v>
      </c>
      <c r="AD3" s="24" t="n">
        <v>46173.234</v>
      </c>
      <c r="AE3" s="24" t="n">
        <v>26757.626</v>
      </c>
      <c r="AF3" s="24" t="n">
        <v>59633.294</v>
      </c>
      <c r="AG3" s="24" t="n">
        <v>5033.104</v>
      </c>
      <c r="AH3" s="24" t="n">
        <v>303158.557</v>
      </c>
      <c r="AI3" s="24" t="n">
        <v>64512.747</v>
      </c>
      <c r="AJ3" s="24" t="n">
        <v>35580.352</v>
      </c>
      <c r="AK3" s="24" t="n">
        <v>98886.065</v>
      </c>
      <c r="AL3" s="25" t="n">
        <f aca="false">IFERROR(B3/T3,"")</f>
        <v>0.256391362964511</v>
      </c>
      <c r="AM3" s="25" t="n">
        <f aca="false">IFERROR(C3/U3,"")</f>
        <v>0.209901131869559</v>
      </c>
      <c r="AN3" s="25" t="n">
        <f aca="false">IFERROR(D3/V3,"")</f>
        <v>0.437032899730799</v>
      </c>
      <c r="AO3" s="25" t="n">
        <f aca="false">IFERROR(E3/W3,"")</f>
        <v>0.0735177660318728</v>
      </c>
      <c r="AP3" s="25" t="n">
        <f aca="false">IFERROR(F3/X3,"")</f>
        <v>0.141212760207895</v>
      </c>
      <c r="AQ3" s="25" t="n">
        <f aca="false">IFERROR(G3/Y3,"")</f>
        <v>0.146537468532146</v>
      </c>
      <c r="AR3" s="25" t="n">
        <f aca="false">IFERROR(H3/Z3,"")</f>
        <v>0.305062628711986</v>
      </c>
      <c r="AS3" s="25" t="n">
        <f aca="false">IFERROR(I3/AA3,"")</f>
        <v>0.373416251216532</v>
      </c>
      <c r="AT3" s="25" t="n">
        <f aca="false">IFERROR(J3/AB3,"")</f>
        <v>0.323989751597933</v>
      </c>
      <c r="AU3" s="25" t="n">
        <f aca="false">IFERROR(K3/AC3,"")</f>
        <v>0.349747324312772</v>
      </c>
      <c r="AV3" s="25" t="n">
        <f aca="false">IFERROR(L3/AD3,"")</f>
        <v>0.382992103173886</v>
      </c>
      <c r="AW3" s="25" t="n">
        <f aca="false">IFERROR(M3/AE3,"")</f>
        <v>0.332072135248471</v>
      </c>
      <c r="AX3" s="25" t="n">
        <f aca="false">IFERROR(N3/AF3,"")</f>
        <v>0.304025113890237</v>
      </c>
      <c r="AY3" s="25" t="n">
        <f aca="false">IFERROR(O3/AG3,"")</f>
        <v>0.275144920510286</v>
      </c>
      <c r="AZ3" s="25" t="n">
        <f aca="false">IFERROR(P3/AH3,"")</f>
        <v>0.291161080437522</v>
      </c>
      <c r="BA3" s="25" t="n">
        <f aca="false">IFERROR(Q3/AI3,"")</f>
        <v>0.186447850375989</v>
      </c>
      <c r="BB3" s="25" t="n">
        <f aca="false">IFERROR(R3/AJ3,"")</f>
        <v>0.378687175438849</v>
      </c>
      <c r="BC3" s="25" t="n">
        <f aca="false">IFERROR(S3/AK3,"")</f>
        <v>0.291882086722735</v>
      </c>
      <c r="BD3" s="24" t="n">
        <v>11091721</v>
      </c>
      <c r="BE3" s="24" t="n">
        <v>1373864</v>
      </c>
      <c r="BF3" s="24" t="n">
        <v>96901</v>
      </c>
      <c r="BG3" s="24" t="n">
        <v>100216</v>
      </c>
      <c r="BH3" s="24" t="n">
        <v>718003</v>
      </c>
      <c r="BI3" s="24" t="n">
        <v>230922</v>
      </c>
      <c r="BJ3" s="24" t="n">
        <v>702944</v>
      </c>
      <c r="BK3" s="24" t="n">
        <v>1382810</v>
      </c>
      <c r="BL3" s="24" t="n">
        <v>1050825</v>
      </c>
      <c r="BM3" s="24" t="n">
        <v>823159</v>
      </c>
      <c r="BN3" s="24" t="n">
        <v>267419</v>
      </c>
      <c r="BO3" s="24" t="n">
        <v>99687</v>
      </c>
      <c r="BP3" s="24" t="n">
        <v>334076</v>
      </c>
      <c r="BQ3" s="24" t="n">
        <v>27129</v>
      </c>
      <c r="BR3" s="24" t="n">
        <v>1384293</v>
      </c>
      <c r="BS3" s="24" t="n">
        <v>166608</v>
      </c>
      <c r="BT3" s="24" t="n">
        <v>341819</v>
      </c>
      <c r="BU3" s="24" t="n">
        <v>534399</v>
      </c>
      <c r="BV3" s="24" t="n">
        <f aca="false">IFERROR(T3*1000/BD3,"")</f>
        <v>212.41295962998</v>
      </c>
      <c r="BW3" s="24" t="n">
        <f aca="false">IFERROR(U3*1000/BE3,"")</f>
        <v>193.288788409915</v>
      </c>
      <c r="BX3" s="24" t="n">
        <f aca="false">IFERROR(V3*1000/BF3,"")</f>
        <v>64.8895573833087</v>
      </c>
      <c r="BY3" s="24" t="n">
        <f aca="false">IFERROR(W3*1000/BG3,"")</f>
        <v>1296.79133072563</v>
      </c>
      <c r="BZ3" s="24" t="n">
        <f aca="false">IFERROR(X3*1000/BH3,"")</f>
        <v>516.948359547244</v>
      </c>
      <c r="CA3" s="24" t="n">
        <f aca="false">IFERROR(Y3*1000/BI3,"")</f>
        <v>563.737015096006</v>
      </c>
      <c r="CB3" s="24" t="n">
        <f aca="false">IFERROR(Z3*1000/BJ3,"")</f>
        <v>148.438446021305</v>
      </c>
      <c r="CC3" s="24" t="n">
        <f aca="false">IFERROR(AA3*1000/BK3,"")</f>
        <v>134.262020089528</v>
      </c>
      <c r="CD3" s="24" t="n">
        <f aca="false">IFERROR(AB3*1000/BL3,"")</f>
        <v>177.440693740632</v>
      </c>
      <c r="CE3" s="24" t="n">
        <f aca="false">IFERROR(AC3*1000/BM3,"")</f>
        <v>216.7123848491</v>
      </c>
      <c r="CF3" s="24" t="n">
        <f aca="false">IFERROR(AD3*1000/BN3,"")</f>
        <v>172.662503412248</v>
      </c>
      <c r="CG3" s="24" t="n">
        <f aca="false">IFERROR(AE3*1000/BO3,"")</f>
        <v>268.416403342462</v>
      </c>
      <c r="CH3" s="24" t="n">
        <f aca="false">IFERROR(AF3*1000/BP3,"")</f>
        <v>178.502179144865</v>
      </c>
      <c r="CI3" s="24" t="n">
        <f aca="false">IFERROR(AG3*1000/BQ3,"")</f>
        <v>185.524862693059</v>
      </c>
      <c r="CJ3" s="24" t="n">
        <f aca="false">IFERROR(AH3*1000/BR3,"")</f>
        <v>218.998836951426</v>
      </c>
      <c r="CK3" s="24" t="n">
        <f aca="false">IFERROR(AI3*1000/BS3,"")</f>
        <v>387.212780898876</v>
      </c>
      <c r="CL3" s="24" t="n">
        <f aca="false">IFERROR(AJ3*1000/BT3,"")</f>
        <v>104.091206164666</v>
      </c>
      <c r="CM3" s="24" t="n">
        <f aca="false">IFERROR(AK3*1000/BU3,"")</f>
        <v>185.041635556953</v>
      </c>
    </row>
    <row r="4" customFormat="false" ht="15" hidden="false" customHeight="true" outlineLevel="0" collapsed="false">
      <c r="A4" s="1" t="n">
        <v>2014</v>
      </c>
      <c r="B4" s="24" t="n">
        <v>616964.064</v>
      </c>
      <c r="C4" s="24" t="n">
        <v>57360.213</v>
      </c>
      <c r="D4" s="24" t="n">
        <v>2629.317</v>
      </c>
      <c r="E4" s="24" t="n">
        <v>9963.647</v>
      </c>
      <c r="F4" s="24" t="n">
        <v>53158.025</v>
      </c>
      <c r="G4" s="24" t="n">
        <v>19136.379</v>
      </c>
      <c r="H4" s="24" t="n">
        <v>33206.612</v>
      </c>
      <c r="I4" s="24" t="n">
        <v>71700.357</v>
      </c>
      <c r="J4" s="24" t="n">
        <v>61070.742</v>
      </c>
      <c r="K4" s="24" t="n">
        <v>60934.703</v>
      </c>
      <c r="L4" s="24" t="n">
        <v>17946.53</v>
      </c>
      <c r="M4" s="24" t="n">
        <v>9230.02</v>
      </c>
      <c r="N4" s="24" t="n">
        <v>18809.768</v>
      </c>
      <c r="O4" s="24" t="n">
        <v>1671.389</v>
      </c>
      <c r="P4" s="24" t="n">
        <v>93127.148</v>
      </c>
      <c r="Q4" s="24" t="n">
        <v>13066.885</v>
      </c>
      <c r="R4" s="24" t="n">
        <v>13655.353</v>
      </c>
      <c r="S4" s="24" t="n">
        <v>28175.774</v>
      </c>
      <c r="T4" s="24" t="n">
        <v>2387163.183</v>
      </c>
      <c r="U4" s="24" t="n">
        <v>274505.329</v>
      </c>
      <c r="V4" s="24" t="n">
        <v>6260.705</v>
      </c>
      <c r="W4" s="24" t="n">
        <v>92032.691</v>
      </c>
      <c r="X4" s="24" t="n">
        <v>380294.991</v>
      </c>
      <c r="Y4" s="24" t="n">
        <v>136105.392</v>
      </c>
      <c r="Z4" s="24" t="n">
        <v>107708.81</v>
      </c>
      <c r="AA4" s="24" t="n">
        <v>190967.159</v>
      </c>
      <c r="AB4" s="24" t="n">
        <v>201425.795</v>
      </c>
      <c r="AC4" s="24" t="n">
        <v>173017.153</v>
      </c>
      <c r="AD4" s="24" t="n">
        <v>47582.467</v>
      </c>
      <c r="AE4" s="24" t="n">
        <v>27763.155</v>
      </c>
      <c r="AF4" s="24" t="n">
        <v>61255.543</v>
      </c>
      <c r="AG4" s="24" t="n">
        <v>5569.227</v>
      </c>
      <c r="AH4" s="24" t="n">
        <v>326772.752</v>
      </c>
      <c r="AI4" s="24" t="n">
        <v>70789.15</v>
      </c>
      <c r="AJ4" s="24" t="n">
        <v>36582.071</v>
      </c>
      <c r="AK4" s="24" t="n">
        <v>96164.02</v>
      </c>
      <c r="AL4" s="25" t="n">
        <f aca="false">IFERROR(B4/T4,"")</f>
        <v>0.25845072862788</v>
      </c>
      <c r="AM4" s="25" t="n">
        <f aca="false">IFERROR(C4/U4,"")</f>
        <v>0.208958467979323</v>
      </c>
      <c r="AN4" s="25" t="n">
        <f aca="false">IFERROR(D4/V4,"")</f>
        <v>0.419971392998073</v>
      </c>
      <c r="AO4" s="25" t="n">
        <f aca="false">IFERROR(E4/W4,"")</f>
        <v>0.10826204136528</v>
      </c>
      <c r="AP4" s="25" t="n">
        <f aca="false">IFERROR(F4/X4,"")</f>
        <v>0.139781028564744</v>
      </c>
      <c r="AQ4" s="25" t="n">
        <f aca="false">IFERROR(G4/Y4,"")</f>
        <v>0.140599712610945</v>
      </c>
      <c r="AR4" s="25" t="n">
        <f aca="false">IFERROR(H4/Z4,"")</f>
        <v>0.30829986887795</v>
      </c>
      <c r="AS4" s="25" t="n">
        <f aca="false">IFERROR(I4/AA4,"")</f>
        <v>0.375459096608334</v>
      </c>
      <c r="AT4" s="25" t="n">
        <f aca="false">IFERROR(J4/AB4,"")</f>
        <v>0.303192259958562</v>
      </c>
      <c r="AU4" s="25" t="n">
        <f aca="false">IFERROR(K4/AC4,"")</f>
        <v>0.352188797141981</v>
      </c>
      <c r="AV4" s="25" t="n">
        <f aca="false">IFERROR(L4/AD4,"")</f>
        <v>0.377166866947021</v>
      </c>
      <c r="AW4" s="25" t="n">
        <f aca="false">IFERROR(M4/AE4,"")</f>
        <v>0.332455731346095</v>
      </c>
      <c r="AX4" s="25" t="n">
        <f aca="false">IFERROR(N4/AF4,"")</f>
        <v>0.307070463810924</v>
      </c>
      <c r="AY4" s="25" t="n">
        <f aca="false">IFERROR(O4/AG4,"")</f>
        <v>0.300111487644515</v>
      </c>
      <c r="AZ4" s="25" t="n">
        <f aca="false">IFERROR(P4/AH4,"")</f>
        <v>0.284990555148858</v>
      </c>
      <c r="BA4" s="25" t="n">
        <f aca="false">IFERROR(Q4/AI4,"")</f>
        <v>0.184588810573372</v>
      </c>
      <c r="BB4" s="25" t="n">
        <f aca="false">IFERROR(R4/AJ4,"")</f>
        <v>0.373279932675217</v>
      </c>
      <c r="BC4" s="25" t="n">
        <f aca="false">IFERROR(S4/AK4,"")</f>
        <v>0.292997048168327</v>
      </c>
      <c r="BD4" s="24" t="n">
        <v>10998862</v>
      </c>
      <c r="BE4" s="24" t="n">
        <v>1368487</v>
      </c>
      <c r="BF4" s="24" t="n">
        <v>88760</v>
      </c>
      <c r="BG4" s="24" t="n">
        <v>102103</v>
      </c>
      <c r="BH4" s="24" t="n">
        <v>714907</v>
      </c>
      <c r="BI4" s="24" t="n">
        <v>235099</v>
      </c>
      <c r="BJ4" s="24" t="n">
        <v>711658</v>
      </c>
      <c r="BK4" s="24" t="n">
        <v>1374991</v>
      </c>
      <c r="BL4" s="24" t="n">
        <v>1030922</v>
      </c>
      <c r="BM4" s="24" t="n">
        <v>779035</v>
      </c>
      <c r="BN4" s="24" t="n">
        <v>258106</v>
      </c>
      <c r="BO4" s="24" t="n">
        <v>96130</v>
      </c>
      <c r="BP4" s="24" t="n">
        <v>331315</v>
      </c>
      <c r="BQ4" s="24" t="n">
        <v>30621</v>
      </c>
      <c r="BR4" s="24" t="n">
        <v>1423382</v>
      </c>
      <c r="BS4" s="24" t="n">
        <v>178821</v>
      </c>
      <c r="BT4" s="24" t="n">
        <v>335590</v>
      </c>
      <c r="BU4" s="24" t="n">
        <v>512518</v>
      </c>
      <c r="BV4" s="24" t="n">
        <f aca="false">IFERROR(T4*1000/BD4,"")</f>
        <v>217.037288312191</v>
      </c>
      <c r="BW4" s="24" t="n">
        <f aca="false">IFERROR(U4*1000/BE4,"")</f>
        <v>200.590381202014</v>
      </c>
      <c r="BX4" s="24" t="n">
        <f aca="false">IFERROR(V4*1000/BF4,"")</f>
        <v>70.5352073005859</v>
      </c>
      <c r="BY4" s="24" t="n">
        <f aca="false">IFERROR(W4*1000/BG4,"")</f>
        <v>901.371076266123</v>
      </c>
      <c r="BZ4" s="24" t="n">
        <f aca="false">IFERROR(X4*1000/BH4,"")</f>
        <v>531.950297031642</v>
      </c>
      <c r="CA4" s="24" t="n">
        <f aca="false">IFERROR(Y4*1000/BI4,"")</f>
        <v>578.927992037397</v>
      </c>
      <c r="CB4" s="24" t="n">
        <f aca="false">IFERROR(Z4*1000/BJ4,"")</f>
        <v>151.349117132106</v>
      </c>
      <c r="CC4" s="24" t="n">
        <f aca="false">IFERROR(AA4*1000/BK4,"")</f>
        <v>138.886115618211</v>
      </c>
      <c r="CD4" s="24" t="n">
        <f aca="false">IFERROR(AB4*1000/BL4,"")</f>
        <v>195.384127024159</v>
      </c>
      <c r="CE4" s="24" t="n">
        <f aca="false">IFERROR(AC4*1000/BM4,"")</f>
        <v>222.09163002946</v>
      </c>
      <c r="CF4" s="24" t="n">
        <f aca="false">IFERROR(AD4*1000/BN4,"")</f>
        <v>184.352424972686</v>
      </c>
      <c r="CG4" s="24" t="n">
        <f aca="false">IFERROR(AE4*1000/BO4,"")</f>
        <v>288.80843649225</v>
      </c>
      <c r="CH4" s="24" t="n">
        <f aca="false">IFERROR(AF4*1000/BP4,"")</f>
        <v>184.88611442283</v>
      </c>
      <c r="CI4" s="24" t="n">
        <f aca="false">IFERROR(AG4*1000/BQ4,"")</f>
        <v>181.876065445283</v>
      </c>
      <c r="CJ4" s="24" t="n">
        <f aca="false">IFERROR(AH4*1000/BR4,"")</f>
        <v>229.574880109486</v>
      </c>
      <c r="CK4" s="24" t="n">
        <f aca="false">IFERROR(AI4*1000/BS4,"")</f>
        <v>395.865977709553</v>
      </c>
      <c r="CL4" s="24" t="n">
        <f aca="false">IFERROR(AJ4*1000/BT4,"")</f>
        <v>109.008227301171</v>
      </c>
      <c r="CM4" s="24" t="n">
        <f aca="false">IFERROR(AK4*1000/BU4,"")</f>
        <v>187.630522245072</v>
      </c>
    </row>
    <row r="5" customFormat="false" ht="15" hidden="false" customHeight="true" outlineLevel="0" collapsed="false">
      <c r="A5" s="1" t="n">
        <v>2015</v>
      </c>
      <c r="B5" s="24" t="n">
        <v>636220.649</v>
      </c>
      <c r="C5" s="24" t="n">
        <v>59623.87</v>
      </c>
      <c r="D5" s="24" t="n">
        <v>2634.318</v>
      </c>
      <c r="E5" s="24" t="n">
        <v>10357.03</v>
      </c>
      <c r="F5" s="24" t="n">
        <v>56216.528</v>
      </c>
      <c r="G5" s="24" t="n">
        <v>20662.85</v>
      </c>
      <c r="H5" s="24" t="n">
        <v>34579.626</v>
      </c>
      <c r="I5" s="24" t="n">
        <v>72254.581</v>
      </c>
      <c r="J5" s="24" t="n">
        <v>62548.784</v>
      </c>
      <c r="K5" s="24" t="n">
        <v>62306.993</v>
      </c>
      <c r="L5" s="24" t="n">
        <v>18185.016</v>
      </c>
      <c r="M5" s="24" t="n">
        <v>9432.801</v>
      </c>
      <c r="N5" s="24" t="n">
        <v>19167.04</v>
      </c>
      <c r="O5" s="24" t="n">
        <v>1687.343</v>
      </c>
      <c r="P5" s="24" t="n">
        <v>96631.146</v>
      </c>
      <c r="Q5" s="24" t="n">
        <v>14159.633</v>
      </c>
      <c r="R5" s="24" t="n">
        <v>14812.916</v>
      </c>
      <c r="S5" s="24" t="n">
        <v>28701.35</v>
      </c>
      <c r="T5" s="24" t="n">
        <v>2404701.743</v>
      </c>
      <c r="U5" s="24" t="n">
        <v>280907.267</v>
      </c>
      <c r="V5" s="24" t="n">
        <v>5993.617</v>
      </c>
      <c r="W5" s="24" t="n">
        <v>101843.298</v>
      </c>
      <c r="X5" s="24" t="n">
        <v>384561.916</v>
      </c>
      <c r="Y5" s="24" t="n">
        <v>147030.522</v>
      </c>
      <c r="Z5" s="24" t="n">
        <v>111808.931</v>
      </c>
      <c r="AA5" s="24" t="n">
        <v>186310.447</v>
      </c>
      <c r="AB5" s="24" t="n">
        <v>184216.836</v>
      </c>
      <c r="AC5" s="24" t="n">
        <v>173730.507</v>
      </c>
      <c r="AD5" s="24" t="n">
        <v>48951.504</v>
      </c>
      <c r="AE5" s="24" t="n">
        <v>28399.558</v>
      </c>
      <c r="AF5" s="24" t="n">
        <v>60843.65</v>
      </c>
      <c r="AG5" s="24" t="n">
        <v>5445.104</v>
      </c>
      <c r="AH5" s="24" t="n">
        <v>337948.46</v>
      </c>
      <c r="AI5" s="24" t="n">
        <v>76990.881</v>
      </c>
      <c r="AJ5" s="24" t="n">
        <v>39274.227</v>
      </c>
      <c r="AK5" s="24" t="n">
        <v>96448.349</v>
      </c>
      <c r="AL5" s="25" t="n">
        <f aca="false">IFERROR(B5/T5,"")</f>
        <v>0.264573621594452</v>
      </c>
      <c r="AM5" s="25" t="n">
        <f aca="false">IFERROR(C5/U5,"")</f>
        <v>0.212254637043619</v>
      </c>
      <c r="AN5" s="25" t="n">
        <f aca="false">IFERROR(D5/V5,"")</f>
        <v>0.439520576640116</v>
      </c>
      <c r="AO5" s="25" t="n">
        <f aca="false">IFERROR(E5/W5,"")</f>
        <v>0.101695744377799</v>
      </c>
      <c r="AP5" s="25" t="n">
        <f aca="false">IFERROR(F5/X5,"")</f>
        <v>0.146183294967773</v>
      </c>
      <c r="AQ5" s="25" t="n">
        <f aca="false">IFERROR(G5/Y5,"")</f>
        <v>0.140534425906479</v>
      </c>
      <c r="AR5" s="25" t="n">
        <f aca="false">IFERROR(H5/Z5,"")</f>
        <v>0.309274274342181</v>
      </c>
      <c r="AS5" s="25" t="n">
        <f aca="false">IFERROR(I5/AA5,"")</f>
        <v>0.38781819357666</v>
      </c>
      <c r="AT5" s="25" t="n">
        <f aca="false">IFERROR(J5/AB5,"")</f>
        <v>0.339538911633462</v>
      </c>
      <c r="AU5" s="25" t="n">
        <f aca="false">IFERROR(K5/AC5,"")</f>
        <v>0.358641634540329</v>
      </c>
      <c r="AV5" s="25" t="n">
        <f aca="false">IFERROR(L5/AD5,"")</f>
        <v>0.371490444910538</v>
      </c>
      <c r="AW5" s="25" t="n">
        <f aca="false">IFERROR(M5/AE5,"")</f>
        <v>0.332146049596969</v>
      </c>
      <c r="AX5" s="25" t="n">
        <f aca="false">IFERROR(N5/AF5,"")</f>
        <v>0.315021205992737</v>
      </c>
      <c r="AY5" s="25" t="n">
        <f aca="false">IFERROR(O5/AG5,"")</f>
        <v>0.309882602793262</v>
      </c>
      <c r="AZ5" s="25" t="n">
        <f aca="false">IFERROR(P5/AH5,"")</f>
        <v>0.285934565288447</v>
      </c>
      <c r="BA5" s="25" t="n">
        <f aca="false">IFERROR(Q5/AI5,"")</f>
        <v>0.183913118230197</v>
      </c>
      <c r="BB5" s="25" t="n">
        <f aca="false">IFERROR(R5/AJ5,"")</f>
        <v>0.377166328442314</v>
      </c>
      <c r="BC5" s="25" t="n">
        <f aca="false">IFERROR(S5/AK5,"")</f>
        <v>0.297582595218919</v>
      </c>
      <c r="BD5" s="24" t="n">
        <v>11168264</v>
      </c>
      <c r="BE5" s="24" t="n">
        <v>1390907</v>
      </c>
      <c r="BF5" s="24" t="n">
        <v>86449</v>
      </c>
      <c r="BG5" s="24" t="n">
        <v>102740</v>
      </c>
      <c r="BH5" s="24" t="n">
        <v>742192</v>
      </c>
      <c r="BI5" s="24" t="n">
        <v>253466</v>
      </c>
      <c r="BJ5" s="24" t="n">
        <v>730005</v>
      </c>
      <c r="BK5" s="24" t="n">
        <v>1372326</v>
      </c>
      <c r="BL5" s="24" t="n">
        <v>1042664</v>
      </c>
      <c r="BM5" s="24" t="n">
        <v>777261</v>
      </c>
      <c r="BN5" s="24" t="n">
        <v>255263</v>
      </c>
      <c r="BO5" s="24" t="n">
        <v>95089</v>
      </c>
      <c r="BP5" s="24" t="n">
        <v>337146</v>
      </c>
      <c r="BQ5" s="24" t="n">
        <v>30761</v>
      </c>
      <c r="BR5" s="24" t="n">
        <v>1470862</v>
      </c>
      <c r="BS5" s="24" t="n">
        <v>190464</v>
      </c>
      <c r="BT5" s="24" t="n">
        <v>349549</v>
      </c>
      <c r="BU5" s="24" t="n">
        <v>512988</v>
      </c>
      <c r="BV5" s="24" t="n">
        <f aca="false">IFERROR(T5*1000/BD5,"")</f>
        <v>215.3156249709</v>
      </c>
      <c r="BW5" s="24" t="n">
        <f aca="false">IFERROR(U5*1000/BE5,"")</f>
        <v>201.9597766062</v>
      </c>
      <c r="BX5" s="24" t="n">
        <f aca="false">IFERROR(V5*1000/BF5,"")</f>
        <v>69.3312473250124</v>
      </c>
      <c r="BY5" s="24" t="n">
        <f aca="false">IFERROR(W5*1000/BG5,"")</f>
        <v>991.27212380767</v>
      </c>
      <c r="BZ5" s="24" t="n">
        <f aca="false">IFERROR(X5*1000/BH5,"")</f>
        <v>518.143439972406</v>
      </c>
      <c r="CA5" s="24" t="n">
        <f aca="false">IFERROR(Y5*1000/BI5,"")</f>
        <v>580.079860809734</v>
      </c>
      <c r="CB5" s="24" t="n">
        <f aca="false">IFERROR(Z5*1000/BJ5,"")</f>
        <v>153.161870124177</v>
      </c>
      <c r="CC5" s="24" t="n">
        <f aca="false">IFERROR(AA5*1000/BK5,"")</f>
        <v>135.762527999907</v>
      </c>
      <c r="CD5" s="24" t="n">
        <f aca="false">IFERROR(AB5*1000/BL5,"")</f>
        <v>176.679003015353</v>
      </c>
      <c r="CE5" s="24" t="n">
        <f aca="false">IFERROR(AC5*1000/BM5,"")</f>
        <v>223.51630533373</v>
      </c>
      <c r="CF5" s="24" t="n">
        <f aca="false">IFERROR(AD5*1000/BN5,"")</f>
        <v>191.768897176637</v>
      </c>
      <c r="CG5" s="24" t="n">
        <f aca="false">IFERROR(AE5*1000/BO5,"")</f>
        <v>298.662915794677</v>
      </c>
      <c r="CH5" s="24" t="n">
        <f aca="false">IFERROR(AF5*1000/BP5,"")</f>
        <v>180.466771072473</v>
      </c>
      <c r="CI5" s="24" t="n">
        <f aca="false">IFERROR(AG5*1000/BQ5,"")</f>
        <v>177.013231039303</v>
      </c>
      <c r="CJ5" s="24" t="n">
        <f aca="false">IFERROR(AH5*1000/BR5,"")</f>
        <v>229.76218027252</v>
      </c>
      <c r="CK5" s="24" t="n">
        <f aca="false">IFERROR(AI5*1000/BS5,"")</f>
        <v>404.227995841734</v>
      </c>
      <c r="CL5" s="24" t="n">
        <f aca="false">IFERROR(AJ5*1000/BT5,"")</f>
        <v>112.356856978564</v>
      </c>
      <c r="CM5" s="24" t="n">
        <f aca="false">IFERROR(AK5*1000/BU5,"")</f>
        <v>188.012875544847</v>
      </c>
    </row>
    <row r="6" customFormat="false" ht="15" hidden="false" customHeight="true" outlineLevel="0" collapsed="false">
      <c r="A6" s="1" t="n">
        <v>2016</v>
      </c>
      <c r="B6" s="24" t="n">
        <v>643406.439</v>
      </c>
      <c r="C6" s="24" t="n">
        <v>62772.33</v>
      </c>
      <c r="D6" s="24" t="n">
        <v>2541.019</v>
      </c>
      <c r="E6" s="24" t="n">
        <v>10740.936</v>
      </c>
      <c r="F6" s="24" t="n">
        <v>57555.73</v>
      </c>
      <c r="G6" s="24" t="n">
        <v>21188.892</v>
      </c>
      <c r="H6" s="24" t="n">
        <v>35445.85</v>
      </c>
      <c r="I6" s="24" t="n">
        <v>71416.586</v>
      </c>
      <c r="J6" s="24" t="n">
        <v>60428.577</v>
      </c>
      <c r="K6" s="24" t="n">
        <v>61711.887</v>
      </c>
      <c r="L6" s="24" t="n">
        <v>17889.878</v>
      </c>
      <c r="M6" s="24" t="n">
        <v>9489.63</v>
      </c>
      <c r="N6" s="24" t="n">
        <v>19157.457</v>
      </c>
      <c r="O6" s="24" t="n">
        <v>1673.521</v>
      </c>
      <c r="P6" s="24" t="n">
        <v>98049.255</v>
      </c>
      <c r="Q6" s="24" t="n">
        <v>14770.141</v>
      </c>
      <c r="R6" s="24" t="n">
        <v>15370.263</v>
      </c>
      <c r="S6" s="24" t="n">
        <v>29485.645</v>
      </c>
      <c r="T6" s="24" t="n">
        <v>2408996.392</v>
      </c>
      <c r="U6" s="24" t="n">
        <v>292823.621</v>
      </c>
      <c r="V6" s="24" t="n">
        <v>5681.809</v>
      </c>
      <c r="W6" s="24" t="n">
        <v>85965.592</v>
      </c>
      <c r="X6" s="24" t="n">
        <v>400332.503</v>
      </c>
      <c r="Y6" s="24" t="n">
        <v>155008.836</v>
      </c>
      <c r="Z6" s="24" t="n">
        <v>118271.006</v>
      </c>
      <c r="AA6" s="24" t="n">
        <v>182987.657</v>
      </c>
      <c r="AB6" s="24" t="n">
        <v>171558.659</v>
      </c>
      <c r="AC6" s="24" t="n">
        <v>170599.698</v>
      </c>
      <c r="AD6" s="24" t="n">
        <v>46344.303</v>
      </c>
      <c r="AE6" s="24" t="n">
        <v>26923.209</v>
      </c>
      <c r="AF6" s="24" t="n">
        <v>61489.027</v>
      </c>
      <c r="AG6" s="24" t="n">
        <v>5325.732</v>
      </c>
      <c r="AH6" s="24" t="n">
        <v>330588.864</v>
      </c>
      <c r="AI6" s="24" t="n">
        <v>82223.769</v>
      </c>
      <c r="AJ6" s="24" t="n">
        <v>41094.015</v>
      </c>
      <c r="AK6" s="24" t="n">
        <v>97919.781</v>
      </c>
      <c r="AL6" s="25" t="n">
        <f aca="false">IFERROR(B6/T6,"")</f>
        <v>0.267084849581626</v>
      </c>
      <c r="AM6" s="25" t="n">
        <f aca="false">IFERROR(C6/U6,"")</f>
        <v>0.214369079193922</v>
      </c>
      <c r="AN6" s="25" t="n">
        <f aca="false">IFERROR(D6/V6,"")</f>
        <v>0.447220066707628</v>
      </c>
      <c r="AO6" s="25" t="n">
        <f aca="false">IFERROR(E6/W6,"")</f>
        <v>0.12494459411156</v>
      </c>
      <c r="AP6" s="25" t="n">
        <f aca="false">IFERROR(F6/X6,"")</f>
        <v>0.143769815262789</v>
      </c>
      <c r="AQ6" s="25" t="n">
        <f aca="false">IFERROR(G6/Y6,"")</f>
        <v>0.136694736550373</v>
      </c>
      <c r="AR6" s="25" t="n">
        <f aca="false">IFERROR(H6/Z6,"")</f>
        <v>0.29970024944237</v>
      </c>
      <c r="AS6" s="25" t="n">
        <f aca="false">IFERROR(I6/AA6,"")</f>
        <v>0.390280892005738</v>
      </c>
      <c r="AT6" s="25" t="n">
        <f aca="false">IFERROR(J6/AB6,"")</f>
        <v>0.352232742737864</v>
      </c>
      <c r="AU6" s="25" t="n">
        <f aca="false">IFERROR(K6/AC6,"")</f>
        <v>0.361735030738448</v>
      </c>
      <c r="AV6" s="25" t="n">
        <f aca="false">IFERROR(L6/AD6,"")</f>
        <v>0.386021082246075</v>
      </c>
      <c r="AW6" s="25" t="n">
        <f aca="false">IFERROR(M6/AE6,"")</f>
        <v>0.352470242310268</v>
      </c>
      <c r="AX6" s="25" t="n">
        <f aca="false">IFERROR(N6/AF6,"")</f>
        <v>0.311558955063641</v>
      </c>
      <c r="AY6" s="25" t="n">
        <f aca="false">IFERROR(O6/AG6,"")</f>
        <v>0.314233048151878</v>
      </c>
      <c r="AZ6" s="25" t="n">
        <f aca="false">IFERROR(P6/AH6,"")</f>
        <v>0.296589709083486</v>
      </c>
      <c r="BA6" s="25" t="n">
        <f aca="false">IFERROR(Q6/AI6,"")</f>
        <v>0.179633470706019</v>
      </c>
      <c r="BB6" s="25" t="n">
        <f aca="false">IFERROR(R6/AJ6,"")</f>
        <v>0.374026801713096</v>
      </c>
      <c r="BC6" s="25" t="n">
        <f aca="false">IFERROR(S6/AK6,"")</f>
        <v>0.301120414066286</v>
      </c>
      <c r="BD6" s="24" t="n">
        <v>11112764</v>
      </c>
      <c r="BE6" s="24" t="n">
        <v>1417046</v>
      </c>
      <c r="BF6" s="24" t="n">
        <v>81297</v>
      </c>
      <c r="BG6" s="24" t="n">
        <v>104280</v>
      </c>
      <c r="BH6" s="24" t="n">
        <v>744590</v>
      </c>
      <c r="BI6" s="24" t="n">
        <v>256022</v>
      </c>
      <c r="BJ6" s="24" t="n">
        <v>741224</v>
      </c>
      <c r="BK6" s="24" t="n">
        <v>1327632</v>
      </c>
      <c r="BL6" s="24" t="n">
        <v>988688</v>
      </c>
      <c r="BM6" s="24" t="n">
        <v>768650</v>
      </c>
      <c r="BN6" s="24" t="n">
        <v>250267</v>
      </c>
      <c r="BO6" s="24" t="n">
        <v>98458</v>
      </c>
      <c r="BP6" s="24" t="n">
        <v>330944</v>
      </c>
      <c r="BQ6" s="24" t="n">
        <v>29010</v>
      </c>
      <c r="BR6" s="24" t="n">
        <v>1478941</v>
      </c>
      <c r="BS6" s="24" t="n">
        <v>197666</v>
      </c>
      <c r="BT6" s="24" t="n">
        <v>353888</v>
      </c>
      <c r="BU6" s="24" t="n">
        <v>513593</v>
      </c>
      <c r="BV6" s="24" t="n">
        <f aca="false">IFERROR(T6*1000/BD6,"")</f>
        <v>216.77742746989</v>
      </c>
      <c r="BW6" s="24" t="n">
        <f aca="false">IFERROR(U6*1000/BE6,"")</f>
        <v>206.643694700102</v>
      </c>
      <c r="BX6" s="24" t="n">
        <f aca="false">IFERROR(V6*1000/BF6,"")</f>
        <v>69.8895285188875</v>
      </c>
      <c r="BY6" s="24" t="n">
        <f aca="false">IFERROR(W6*1000/BG6,"")</f>
        <v>824.372765630994</v>
      </c>
      <c r="BZ6" s="24" t="n">
        <f aca="false">IFERROR(X6*1000/BH6,"")</f>
        <v>537.654955075948</v>
      </c>
      <c r="CA6" s="24" t="n">
        <f aca="false">IFERROR(Y6*1000/BI6,"")</f>
        <v>605.451234659521</v>
      </c>
      <c r="CB6" s="24" t="n">
        <f aca="false">IFERROR(Z6*1000/BJ6,"")</f>
        <v>159.561760007771</v>
      </c>
      <c r="CC6" s="24" t="n">
        <f aca="false">IFERROR(AA6*1000/BK6,"")</f>
        <v>137.830104275884</v>
      </c>
      <c r="CD6" s="24" t="n">
        <f aca="false">IFERROR(AB6*1000/BL6,"")</f>
        <v>173.521534599388</v>
      </c>
      <c r="CE6" s="24" t="n">
        <f aca="false">IFERROR(AC6*1000/BM6,"")</f>
        <v>221.947177519027</v>
      </c>
      <c r="CF6" s="24" t="n">
        <f aca="false">IFERROR(AD6*1000/BN6,"")</f>
        <v>185.179440357698</v>
      </c>
      <c r="CG6" s="24" t="n">
        <f aca="false">IFERROR(AE6*1000/BO6,"")</f>
        <v>273.448668467773</v>
      </c>
      <c r="CH6" s="24" t="n">
        <f aca="false">IFERROR(AF6*1000/BP6,"")</f>
        <v>185.798887425063</v>
      </c>
      <c r="CI6" s="24" t="n">
        <f aca="false">IFERROR(AG6*1000/BQ6,"")</f>
        <v>183.582626680455</v>
      </c>
      <c r="CJ6" s="24" t="n">
        <f aca="false">IFERROR(AH6*1000/BR6,"")</f>
        <v>223.530799403086</v>
      </c>
      <c r="CK6" s="24" t="n">
        <f aca="false">IFERROR(AI6*1000/BS6,"")</f>
        <v>415.973252860887</v>
      </c>
      <c r="CL6" s="24" t="n">
        <f aca="false">IFERROR(AJ6*1000/BT6,"")</f>
        <v>116.121527149833</v>
      </c>
      <c r="CM6" s="24" t="n">
        <f aca="false">IFERROR(AK6*1000/BU6,"")</f>
        <v>190.656377715428</v>
      </c>
    </row>
    <row r="7" customFormat="false" ht="15" hidden="false" customHeight="true" outlineLevel="0" collapsed="false">
      <c r="A7" s="1" t="n">
        <v>2017</v>
      </c>
      <c r="B7" s="24" t="n">
        <v>670678.4</v>
      </c>
      <c r="C7" s="24" t="n">
        <v>67327.441</v>
      </c>
      <c r="D7" s="24" t="n">
        <v>2633.52</v>
      </c>
      <c r="E7" s="24" t="n">
        <v>11270.097</v>
      </c>
      <c r="F7" s="24" t="n">
        <v>59737.629</v>
      </c>
      <c r="G7" s="24" t="n">
        <v>21124.907</v>
      </c>
      <c r="H7" s="24" t="n">
        <v>36420.431</v>
      </c>
      <c r="I7" s="24" t="n">
        <v>73932.501</v>
      </c>
      <c r="J7" s="24" t="n">
        <v>63867.101</v>
      </c>
      <c r="K7" s="24" t="n">
        <v>65701.838</v>
      </c>
      <c r="L7" s="24" t="n">
        <v>20199.832</v>
      </c>
      <c r="M7" s="24" t="n">
        <v>11330.551</v>
      </c>
      <c r="N7" s="24" t="n">
        <v>20037.735</v>
      </c>
      <c r="O7" s="24" t="n">
        <v>1721.343</v>
      </c>
      <c r="P7" s="24" t="n">
        <v>101866.24</v>
      </c>
      <c r="Q7" s="24" t="n">
        <v>15705.658</v>
      </c>
      <c r="R7" s="24" t="n">
        <v>15596.401</v>
      </c>
      <c r="S7" s="24" t="n">
        <v>29841.89</v>
      </c>
      <c r="T7" s="24" t="n">
        <v>2463182.82</v>
      </c>
      <c r="U7" s="24" t="n">
        <v>291008.914</v>
      </c>
      <c r="V7" s="24" t="n">
        <v>5563.436</v>
      </c>
      <c r="W7" s="24" t="n">
        <v>107048.523</v>
      </c>
      <c r="X7" s="24" t="n">
        <v>391281.687</v>
      </c>
      <c r="Y7" s="24" t="n">
        <v>147992.602</v>
      </c>
      <c r="Z7" s="24" t="n">
        <v>116303.417</v>
      </c>
      <c r="AA7" s="24" t="n">
        <v>189118.693</v>
      </c>
      <c r="AB7" s="24" t="n">
        <v>181331.802</v>
      </c>
      <c r="AC7" s="24" t="n">
        <v>176132.931</v>
      </c>
      <c r="AD7" s="24" t="n">
        <v>52088.973</v>
      </c>
      <c r="AE7" s="24" t="n">
        <v>29962.444</v>
      </c>
      <c r="AF7" s="24" t="n">
        <v>60920.805</v>
      </c>
      <c r="AG7" s="24" t="n">
        <v>4051.213</v>
      </c>
      <c r="AH7" s="24" t="n">
        <v>350734.951</v>
      </c>
      <c r="AI7" s="24" t="n">
        <v>77276.658</v>
      </c>
      <c r="AJ7" s="24" t="n">
        <v>40080.413</v>
      </c>
      <c r="AK7" s="24" t="n">
        <v>93289.407</v>
      </c>
      <c r="AL7" s="25" t="n">
        <f aca="false">IFERROR(B7/T7,"")</f>
        <v>0.272281210535562</v>
      </c>
      <c r="AM7" s="25" t="n">
        <f aca="false">IFERROR(C7/U7,"")</f>
        <v>0.231358689582959</v>
      </c>
      <c r="AN7" s="25" t="n">
        <f aca="false">IFERROR(D7/V7,"")</f>
        <v>0.473362145264186</v>
      </c>
      <c r="AO7" s="25" t="n">
        <f aca="false">IFERROR(E7/W7,"")</f>
        <v>0.105280266220955</v>
      </c>
      <c r="AP7" s="25" t="n">
        <f aca="false">IFERROR(F7/X7,"")</f>
        <v>0.152671671035808</v>
      </c>
      <c r="AQ7" s="25" t="n">
        <f aca="false">IFERROR(G7/Y7,"")</f>
        <v>0.142742993328815</v>
      </c>
      <c r="AR7" s="25" t="n">
        <f aca="false">IFERROR(H7/Z7,"")</f>
        <v>0.313150137282725</v>
      </c>
      <c r="AS7" s="25" t="n">
        <f aca="false">IFERROR(I7/AA7,"")</f>
        <v>0.390931746762865</v>
      </c>
      <c r="AT7" s="25" t="n">
        <f aca="false">IFERROR(J7/AB7,"")</f>
        <v>0.352211251945756</v>
      </c>
      <c r="AU7" s="25" t="n">
        <f aca="false">IFERROR(K7/AC7,"")</f>
        <v>0.373024156396966</v>
      </c>
      <c r="AV7" s="25" t="n">
        <f aca="false">IFERROR(L7/AD7,"")</f>
        <v>0.387794783360386</v>
      </c>
      <c r="AW7" s="25" t="n">
        <f aca="false">IFERROR(M7/AE7,"")</f>
        <v>0.378158437275678</v>
      </c>
      <c r="AX7" s="25" t="n">
        <f aca="false">IFERROR(N7/AF7,"")</f>
        <v>0.328914481678304</v>
      </c>
      <c r="AY7" s="25" t="n">
        <f aca="false">IFERROR(O7/AG7,"")</f>
        <v>0.424895704076779</v>
      </c>
      <c r="AZ7" s="25" t="n">
        <f aca="false">IFERROR(P7/AH7,"")</f>
        <v>0.290436523960796</v>
      </c>
      <c r="BA7" s="25" t="n">
        <f aca="false">IFERROR(Q7/AI7,"")</f>
        <v>0.203239353337459</v>
      </c>
      <c r="BB7" s="25" t="n">
        <f aca="false">IFERROR(R7/AJ7,"")</f>
        <v>0.389127751752458</v>
      </c>
      <c r="BC7" s="25" t="n">
        <f aca="false">IFERROR(S7/AK7,"")</f>
        <v>0.319885086202767</v>
      </c>
      <c r="BD7" s="24" t="n">
        <v>11522039</v>
      </c>
      <c r="BE7" s="24" t="n">
        <v>1504580</v>
      </c>
      <c r="BF7" s="24" t="n">
        <v>84062</v>
      </c>
      <c r="BG7" s="24" t="n">
        <v>107931</v>
      </c>
      <c r="BH7" s="24" t="n">
        <v>763817</v>
      </c>
      <c r="BI7" s="24" t="n">
        <v>246762</v>
      </c>
      <c r="BJ7" s="24" t="n">
        <v>752217</v>
      </c>
      <c r="BK7" s="24" t="n">
        <v>1368744</v>
      </c>
      <c r="BL7" s="24" t="n">
        <v>1029068</v>
      </c>
      <c r="BM7" s="24" t="n">
        <v>802415</v>
      </c>
      <c r="BN7" s="24" t="n">
        <v>264877</v>
      </c>
      <c r="BO7" s="24" t="n">
        <v>106050</v>
      </c>
      <c r="BP7" s="24" t="n">
        <v>348342</v>
      </c>
      <c r="BQ7" s="24" t="n">
        <v>31732</v>
      </c>
      <c r="BR7" s="24" t="n">
        <v>1527167</v>
      </c>
      <c r="BS7" s="24" t="n">
        <v>203106</v>
      </c>
      <c r="BT7" s="24" t="n">
        <v>371467</v>
      </c>
      <c r="BU7" s="24" t="n">
        <v>523933</v>
      </c>
      <c r="BV7" s="24" t="n">
        <f aca="false">IFERROR(T7*1000/BD7,"")</f>
        <v>213.780114786975</v>
      </c>
      <c r="BW7" s="24" t="n">
        <f aca="false">IFERROR(U7*1000/BE7,"")</f>
        <v>193.415381036568</v>
      </c>
      <c r="BX7" s="24" t="n">
        <f aca="false">IFERROR(V7*1000/BF7,"")</f>
        <v>66.1825319407104</v>
      </c>
      <c r="BY7" s="24" t="n">
        <f aca="false">IFERROR(W7*1000/BG7,"")</f>
        <v>991.823692914918</v>
      </c>
      <c r="BZ7" s="24" t="n">
        <f aca="false">IFERROR(X7*1000/BH7,"")</f>
        <v>512.271508751442</v>
      </c>
      <c r="CA7" s="24" t="n">
        <f aca="false">IFERROR(Y7*1000/BI7,"")</f>
        <v>599.738217391657</v>
      </c>
      <c r="CB7" s="24" t="n">
        <f aca="false">IFERROR(Z7*1000/BJ7,"")</f>
        <v>154.614183141301</v>
      </c>
      <c r="CC7" s="24" t="n">
        <f aca="false">IFERROR(AA7*1000/BK7,"")</f>
        <v>138.169513802435</v>
      </c>
      <c r="CD7" s="24" t="n">
        <f aca="false">IFERROR(AB7*1000/BL7,"")</f>
        <v>176.209737354577</v>
      </c>
      <c r="CE7" s="24" t="n">
        <f aca="false">IFERROR(AC7*1000/BM7,"")</f>
        <v>219.503537446334</v>
      </c>
      <c r="CF7" s="24" t="n">
        <f aca="false">IFERROR(AD7*1000/BN7,"")</f>
        <v>196.653439143452</v>
      </c>
      <c r="CG7" s="24" t="n">
        <f aca="false">IFERROR(AE7*1000/BO7,"")</f>
        <v>282.531296558227</v>
      </c>
      <c r="CH7" s="24" t="n">
        <f aca="false">IFERROR(AF7*1000/BP7,"")</f>
        <v>174.887911879704</v>
      </c>
      <c r="CI7" s="24" t="n">
        <f aca="false">IFERROR(AG7*1000/BQ7,"")</f>
        <v>127.66963948065</v>
      </c>
      <c r="CJ7" s="24" t="n">
        <f aca="false">IFERROR(AH7*1000/BR7,"")</f>
        <v>229.663783332144</v>
      </c>
      <c r="CK7" s="24" t="n">
        <f aca="false">IFERROR(AI7*1000/BS7,"")</f>
        <v>380.474520693628</v>
      </c>
      <c r="CL7" s="24" t="n">
        <f aca="false">IFERROR(AJ7*1000/BT7,"")</f>
        <v>107.897640974838</v>
      </c>
      <c r="CM7" s="24" t="n">
        <f aca="false">IFERROR(AK7*1000/BU7,"")</f>
        <v>178.05598616617</v>
      </c>
    </row>
    <row r="8" customFormat="false" ht="15" hidden="false" customHeight="true" outlineLevel="0" collapsed="false">
      <c r="A8" s="1" t="n">
        <v>2018</v>
      </c>
      <c r="B8" s="24" t="n">
        <v>699992.627</v>
      </c>
      <c r="C8" s="24" t="n">
        <v>69458.74</v>
      </c>
      <c r="D8" s="24" t="n">
        <v>2563.416</v>
      </c>
      <c r="E8" s="24" t="n">
        <v>11400.653</v>
      </c>
      <c r="F8" s="24" t="n">
        <v>61844.563</v>
      </c>
      <c r="G8" s="24" t="n">
        <v>21886.681</v>
      </c>
      <c r="H8" s="24" t="n">
        <v>38473.497</v>
      </c>
      <c r="I8" s="24" t="n">
        <v>77889.46</v>
      </c>
      <c r="J8" s="24" t="n">
        <v>67706.692</v>
      </c>
      <c r="K8" s="24" t="n">
        <v>66733.067</v>
      </c>
      <c r="L8" s="24" t="n">
        <v>20920.87</v>
      </c>
      <c r="M8" s="24" t="n">
        <v>11451.597</v>
      </c>
      <c r="N8" s="24" t="n">
        <v>20837.65</v>
      </c>
      <c r="O8" s="24" t="n">
        <v>1944.285</v>
      </c>
      <c r="P8" s="24" t="n">
        <v>107782.685</v>
      </c>
      <c r="Q8" s="24" t="n">
        <v>16938.228</v>
      </c>
      <c r="R8" s="24" t="n">
        <v>16622.31</v>
      </c>
      <c r="S8" s="24" t="n">
        <v>30997.127</v>
      </c>
      <c r="T8" s="24" t="n">
        <v>2622973.315</v>
      </c>
      <c r="U8" s="24" t="n">
        <v>303028.065</v>
      </c>
      <c r="V8" s="24" t="n">
        <v>5557.212</v>
      </c>
      <c r="W8" s="24" t="n">
        <v>141802.326</v>
      </c>
      <c r="X8" s="24" t="n">
        <v>413464.501</v>
      </c>
      <c r="Y8" s="24" t="n">
        <v>155455.627</v>
      </c>
      <c r="Z8" s="24" t="n">
        <v>125662.693</v>
      </c>
      <c r="AA8" s="24" t="n">
        <v>206458.191</v>
      </c>
      <c r="AB8" s="24" t="n">
        <v>194242.413</v>
      </c>
      <c r="AC8" s="24" t="n">
        <v>181990.578</v>
      </c>
      <c r="AD8" s="24" t="n">
        <v>54284.374</v>
      </c>
      <c r="AE8" s="24" t="n">
        <v>31920.699</v>
      </c>
      <c r="AF8" s="24" t="n">
        <v>64985.197</v>
      </c>
      <c r="AG8" s="24" t="n">
        <v>4563.021</v>
      </c>
      <c r="AH8" s="24" t="n">
        <v>362313.192</v>
      </c>
      <c r="AI8" s="24" t="n">
        <v>80806.019</v>
      </c>
      <c r="AJ8" s="24" t="n">
        <v>43104.389</v>
      </c>
      <c r="AK8" s="24" t="n">
        <v>100205.4</v>
      </c>
      <c r="AL8" s="25" t="n">
        <f aca="false">IFERROR(B8/T8,"")</f>
        <v>0.266869900275749</v>
      </c>
      <c r="AM8" s="25" t="n">
        <f aca="false">IFERROR(C8/U8,"")</f>
        <v>0.229215534871333</v>
      </c>
      <c r="AN8" s="25" t="n">
        <f aca="false">IFERROR(D8/V8,"")</f>
        <v>0.461277345546652</v>
      </c>
      <c r="AO8" s="25" t="n">
        <f aca="false">IFERROR(E8/W8,"")</f>
        <v>0.0803982087007515</v>
      </c>
      <c r="AP8" s="25" t="n">
        <f aca="false">IFERROR(F8/X8,"")</f>
        <v>0.149576475974173</v>
      </c>
      <c r="AQ8" s="25" t="n">
        <f aca="false">IFERROR(G8/Y8,"")</f>
        <v>0.140790535681285</v>
      </c>
      <c r="AR8" s="25" t="n">
        <f aca="false">IFERROR(H8/Z8,"")</f>
        <v>0.306164829684177</v>
      </c>
      <c r="AS8" s="25" t="n">
        <f aca="false">IFERROR(I8/AA8,"")</f>
        <v>0.377265051208358</v>
      </c>
      <c r="AT8" s="25" t="n">
        <f aca="false">IFERROR(J8/AB8,"")</f>
        <v>0.348568013310255</v>
      </c>
      <c r="AU8" s="25" t="n">
        <f aca="false">IFERROR(K8/AC8,"")</f>
        <v>0.366684186254961</v>
      </c>
      <c r="AV8" s="25" t="n">
        <f aca="false">IFERROR(L8/AD8,"")</f>
        <v>0.385393962542517</v>
      </c>
      <c r="AW8" s="25" t="n">
        <f aca="false">IFERROR(M8/AE8,"")</f>
        <v>0.358751448394034</v>
      </c>
      <c r="AX8" s="25" t="n">
        <f aca="false">IFERROR(N8/AF8,"")</f>
        <v>0.320652255620615</v>
      </c>
      <c r="AY8" s="25" t="n">
        <f aca="false">IFERROR(O8/AG8,"")</f>
        <v>0.426096000873106</v>
      </c>
      <c r="AZ8" s="25" t="n">
        <f aca="false">IFERROR(P8/AH8,"")</f>
        <v>0.297484848412586</v>
      </c>
      <c r="BA8" s="25" t="n">
        <f aca="false">IFERROR(Q8/AI8,"")</f>
        <v>0.209615919823992</v>
      </c>
      <c r="BB8" s="25" t="n">
        <f aca="false">IFERROR(R8/AJ8,"")</f>
        <v>0.385629175720366</v>
      </c>
      <c r="BC8" s="25" t="n">
        <f aca="false">IFERROR(S8/AK8,"")</f>
        <v>0.309335894073573</v>
      </c>
      <c r="BD8" s="24" t="n">
        <v>11798333</v>
      </c>
      <c r="BE8" s="24" t="n">
        <v>1516876</v>
      </c>
      <c r="BF8" s="24" t="n">
        <v>80452</v>
      </c>
      <c r="BG8" s="24" t="n">
        <v>108195</v>
      </c>
      <c r="BH8" s="24" t="n">
        <v>779080</v>
      </c>
      <c r="BI8" s="24" t="n">
        <v>249274</v>
      </c>
      <c r="BJ8" s="24" t="n">
        <v>783349</v>
      </c>
      <c r="BK8" s="24" t="n">
        <v>1412344</v>
      </c>
      <c r="BL8" s="24" t="n">
        <v>1054546</v>
      </c>
      <c r="BM8" s="24" t="n">
        <v>811205</v>
      </c>
      <c r="BN8" s="24" t="n">
        <v>269876</v>
      </c>
      <c r="BO8" s="24" t="n">
        <v>106446</v>
      </c>
      <c r="BP8" s="24" t="n">
        <v>349324</v>
      </c>
      <c r="BQ8" s="24" t="n">
        <v>32585</v>
      </c>
      <c r="BR8" s="24" t="n">
        <v>1586075</v>
      </c>
      <c r="BS8" s="24" t="n">
        <v>218700</v>
      </c>
      <c r="BT8" s="24" t="n">
        <v>391552</v>
      </c>
      <c r="BU8" s="24" t="n">
        <v>534301</v>
      </c>
      <c r="BV8" s="24" t="n">
        <f aca="false">IFERROR(T8*1000/BD8,"")</f>
        <v>222.317281178621</v>
      </c>
      <c r="BW8" s="24" t="n">
        <f aca="false">IFERROR(U8*1000/BE8,"")</f>
        <v>199.771151366361</v>
      </c>
      <c r="BX8" s="24" t="n">
        <f aca="false">IFERROR(V8*1000/BF8,"")</f>
        <v>69.0748769452593</v>
      </c>
      <c r="BY8" s="24" t="n">
        <f aca="false">IFERROR(W8*1000/BG8,"")</f>
        <v>1310.61810619714</v>
      </c>
      <c r="BZ8" s="24" t="n">
        <f aca="false">IFERROR(X8*1000/BH8,"")</f>
        <v>530.708657647482</v>
      </c>
      <c r="CA8" s="24" t="n">
        <f aca="false">IFERROR(Y8*1000/BI8,"")</f>
        <v>623.633539799578</v>
      </c>
      <c r="CB8" s="24" t="n">
        <f aca="false">IFERROR(Z8*1000/BJ8,"")</f>
        <v>160.41725080392</v>
      </c>
      <c r="CC8" s="24" t="n">
        <f aca="false">IFERROR(AA8*1000/BK8,"")</f>
        <v>146.181235591329</v>
      </c>
      <c r="CD8" s="24" t="n">
        <f aca="false">IFERROR(AB8*1000/BL8,"")</f>
        <v>184.195296364502</v>
      </c>
      <c r="CE8" s="24" t="n">
        <f aca="false">IFERROR(AC8*1000/BM8,"")</f>
        <v>224.345976664345</v>
      </c>
      <c r="CF8" s="24" t="n">
        <f aca="false">IFERROR(AD8*1000/BN8,"")</f>
        <v>201.145615023196</v>
      </c>
      <c r="CG8" s="24" t="n">
        <f aca="false">IFERROR(AE8*1000/BO8,"")</f>
        <v>299.876923510512</v>
      </c>
      <c r="CH8" s="24" t="n">
        <f aca="false">IFERROR(AF8*1000/BP8,"")</f>
        <v>186.03129759192</v>
      </c>
      <c r="CI8" s="24" t="n">
        <f aca="false">IFERROR(AG8*1000/BQ8,"")</f>
        <v>140.034402332362</v>
      </c>
      <c r="CJ8" s="24" t="n">
        <f aca="false">IFERROR(AH8*1000/BR8,"")</f>
        <v>228.433833204609</v>
      </c>
      <c r="CK8" s="24" t="n">
        <f aca="false">IFERROR(AI8*1000/BS8,"")</f>
        <v>369.483397347965</v>
      </c>
      <c r="CL8" s="24" t="n">
        <f aca="false">IFERROR(AJ8*1000/BT8,"")</f>
        <v>110.085988578784</v>
      </c>
      <c r="CM8" s="24" t="n">
        <f aca="false">IFERROR(AK8*1000/BU8,"")</f>
        <v>187.544848315837</v>
      </c>
    </row>
    <row r="9" customFormat="false" ht="15" hidden="false" customHeight="true" outlineLevel="0" collapsed="false">
      <c r="A9" s="1" t="n">
        <v>2019</v>
      </c>
      <c r="B9" s="24" t="n">
        <v>718949.388</v>
      </c>
      <c r="C9" s="24" t="n">
        <v>71784.281</v>
      </c>
      <c r="D9" s="24" t="n">
        <v>2544.889</v>
      </c>
      <c r="E9" s="24" t="n">
        <v>11606.452</v>
      </c>
      <c r="F9" s="24" t="n">
        <v>63989.568</v>
      </c>
      <c r="G9" s="24" t="n">
        <v>23126.805</v>
      </c>
      <c r="H9" s="24" t="n">
        <v>39731.348</v>
      </c>
      <c r="I9" s="24" t="n">
        <v>79486.089</v>
      </c>
      <c r="J9" s="24" t="n">
        <v>69206.841</v>
      </c>
      <c r="K9" s="24" t="n">
        <v>69418.25</v>
      </c>
      <c r="L9" s="24" t="n">
        <v>21393.609</v>
      </c>
      <c r="M9" s="24" t="n">
        <v>11463.803</v>
      </c>
      <c r="N9" s="24" t="n">
        <v>21438.001</v>
      </c>
      <c r="O9" s="24" t="n">
        <v>1957.347</v>
      </c>
      <c r="P9" s="24" t="n">
        <v>112321.434</v>
      </c>
      <c r="Q9" s="24" t="n">
        <v>17877.616</v>
      </c>
      <c r="R9" s="24" t="n">
        <v>16495.025</v>
      </c>
      <c r="S9" s="24" t="n">
        <v>31174.109</v>
      </c>
      <c r="T9" s="24" t="n">
        <v>2601937.299</v>
      </c>
      <c r="U9" s="24" t="n">
        <v>316898.653</v>
      </c>
      <c r="V9" s="24" t="n">
        <v>5970.199</v>
      </c>
      <c r="W9" s="24" t="n">
        <v>126671.675</v>
      </c>
      <c r="X9" s="24" t="n">
        <v>418337.899</v>
      </c>
      <c r="Y9" s="24" t="n">
        <v>169494.573</v>
      </c>
      <c r="Z9" s="24" t="n">
        <v>126997.192</v>
      </c>
      <c r="AA9" s="24" t="n">
        <v>211061.471</v>
      </c>
      <c r="AB9" s="24" t="n">
        <v>195010.534</v>
      </c>
      <c r="AC9" s="24" t="n">
        <v>183496.402</v>
      </c>
      <c r="AD9" s="24" t="n">
        <v>52592.142</v>
      </c>
      <c r="AE9" s="24" t="n">
        <v>29516.616</v>
      </c>
      <c r="AF9" s="24" t="n">
        <v>66654.871</v>
      </c>
      <c r="AG9" s="24" t="n">
        <v>4323.75</v>
      </c>
      <c r="AH9" s="24" t="n">
        <v>338695.625</v>
      </c>
      <c r="AI9" s="24" t="n">
        <v>79801.551</v>
      </c>
      <c r="AJ9" s="24" t="n">
        <v>42933.455</v>
      </c>
      <c r="AK9" s="24" t="n">
        <v>97774.112</v>
      </c>
      <c r="AL9" s="25" t="n">
        <f aca="false">IFERROR(B9/T9,"")</f>
        <v>0.276313110341403</v>
      </c>
      <c r="AM9" s="25" t="n">
        <f aca="false">IFERROR(C9/U9,"")</f>
        <v>0.226521256308401</v>
      </c>
      <c r="AN9" s="25" t="n">
        <f aca="false">IFERROR(D9/V9,"")</f>
        <v>0.426265355643924</v>
      </c>
      <c r="AO9" s="25" t="n">
        <f aca="false">IFERROR(E9/W9,"")</f>
        <v>0.0916262613563766</v>
      </c>
      <c r="AP9" s="25" t="n">
        <f aca="false">IFERROR(F9/X9,"")</f>
        <v>0.152961441344333</v>
      </c>
      <c r="AQ9" s="25" t="n">
        <f aca="false">IFERROR(G9/Y9,"")</f>
        <v>0.136445696110872</v>
      </c>
      <c r="AR9" s="25" t="n">
        <f aca="false">IFERROR(H9/Z9,"")</f>
        <v>0.312852177078057</v>
      </c>
      <c r="AS9" s="25" t="n">
        <f aca="false">IFERROR(I9/AA9,"")</f>
        <v>0.376601606268536</v>
      </c>
      <c r="AT9" s="25" t="n">
        <f aca="false">IFERROR(J9/AB9,"")</f>
        <v>0.354887705707221</v>
      </c>
      <c r="AU9" s="25" t="n">
        <f aca="false">IFERROR(K9/AC9,"")</f>
        <v>0.378308507651284</v>
      </c>
      <c r="AV9" s="25" t="n">
        <f aca="false">IFERROR(L9/AD9,"")</f>
        <v>0.406783374596152</v>
      </c>
      <c r="AW9" s="25" t="n">
        <f aca="false">IFERROR(M9/AE9,"")</f>
        <v>0.388384732179326</v>
      </c>
      <c r="AX9" s="25" t="n">
        <f aca="false">IFERROR(N9/AF9,"")</f>
        <v>0.321626922059455</v>
      </c>
      <c r="AY9" s="25" t="n">
        <f aca="false">IFERROR(O9/AG9,"")</f>
        <v>0.452696617519514</v>
      </c>
      <c r="AZ9" s="25" t="n">
        <f aca="false">IFERROR(P9/AH9,"")</f>
        <v>0.331629420958715</v>
      </c>
      <c r="BA9" s="25" t="n">
        <f aca="false">IFERROR(Q9/AI9,"")</f>
        <v>0.2240259215012</v>
      </c>
      <c r="BB9" s="25" t="n">
        <f aca="false">IFERROR(R9/AJ9,"")</f>
        <v>0.38419980409217</v>
      </c>
      <c r="BC9" s="25" t="n">
        <f aca="false">IFERROR(S9/AK9,"")</f>
        <v>0.318838068301761</v>
      </c>
      <c r="BD9" s="24" t="n">
        <v>11876598</v>
      </c>
      <c r="BE9" s="24" t="n">
        <v>1534772</v>
      </c>
      <c r="BF9" s="24" t="n">
        <v>77473</v>
      </c>
      <c r="BG9" s="24" t="n">
        <v>107486</v>
      </c>
      <c r="BH9" s="24" t="n">
        <v>788357</v>
      </c>
      <c r="BI9" s="24" t="n">
        <v>256953</v>
      </c>
      <c r="BJ9" s="24" t="n">
        <v>784991</v>
      </c>
      <c r="BK9" s="24" t="n">
        <v>1424130</v>
      </c>
      <c r="BL9" s="24" t="n">
        <v>1070606</v>
      </c>
      <c r="BM9" s="24" t="n">
        <v>821118</v>
      </c>
      <c r="BN9" s="24" t="n">
        <v>271369</v>
      </c>
      <c r="BO9" s="24" t="n">
        <v>104029</v>
      </c>
      <c r="BP9" s="24" t="n">
        <v>352518</v>
      </c>
      <c r="BQ9" s="24" t="n">
        <v>31721</v>
      </c>
      <c r="BR9" s="24" t="n">
        <v>1623779</v>
      </c>
      <c r="BS9" s="24" t="n">
        <v>233669</v>
      </c>
      <c r="BT9" s="24" t="n">
        <v>375845</v>
      </c>
      <c r="BU9" s="24" t="n">
        <v>536288</v>
      </c>
      <c r="BV9" s="24" t="n">
        <f aca="false">IFERROR(T9*1000/BD9,"")</f>
        <v>219.081028001453</v>
      </c>
      <c r="BW9" s="24" t="n">
        <f aca="false">IFERROR(U9*1000/BE9,"")</f>
        <v>206.47930311473</v>
      </c>
      <c r="BX9" s="24" t="n">
        <f aca="false">IFERROR(V9*1000/BF9,"")</f>
        <v>77.0616730990151</v>
      </c>
      <c r="BY9" s="24" t="n">
        <f aca="false">IFERROR(W9*1000/BG9,"")</f>
        <v>1178.49464116257</v>
      </c>
      <c r="BZ9" s="24" t="n">
        <f aca="false">IFERROR(X9*1000/BH9,"")</f>
        <v>530.64525208757</v>
      </c>
      <c r="CA9" s="24" t="n">
        <f aca="false">IFERROR(Y9*1000/BI9,"")</f>
        <v>659.632590395909</v>
      </c>
      <c r="CB9" s="24" t="n">
        <f aca="false">IFERROR(Z9*1000/BJ9,"")</f>
        <v>161.781717242618</v>
      </c>
      <c r="CC9" s="24" t="n">
        <f aca="false">IFERROR(AA9*1000/BK9,"")</f>
        <v>148.203795299586</v>
      </c>
      <c r="CD9" s="24" t="n">
        <f aca="false">IFERROR(AB9*1000/BL9,"")</f>
        <v>182.149674109803</v>
      </c>
      <c r="CE9" s="24" t="n">
        <f aca="false">IFERROR(AC9*1000/BM9,"")</f>
        <v>223.471415801383</v>
      </c>
      <c r="CF9" s="24" t="n">
        <f aca="false">IFERROR(AD9*1000/BN9,"")</f>
        <v>193.803057829008</v>
      </c>
      <c r="CG9" s="24" t="n">
        <f aca="false">IFERROR(AE9*1000/BO9,"")</f>
        <v>283.734497111382</v>
      </c>
      <c r="CH9" s="24" t="n">
        <f aca="false">IFERROR(AF9*1000/BP9,"")</f>
        <v>189.082177363993</v>
      </c>
      <c r="CI9" s="24" t="n">
        <f aca="false">IFERROR(AG9*1000/BQ9,"")</f>
        <v>136.305601967151</v>
      </c>
      <c r="CJ9" s="24" t="n">
        <f aca="false">IFERROR(AH9*1000/BR9,"")</f>
        <v>208.584804336058</v>
      </c>
      <c r="CK9" s="24" t="n">
        <f aca="false">IFERROR(AI9*1000/BS9,"")</f>
        <v>341.515352913737</v>
      </c>
      <c r="CL9" s="24" t="n">
        <f aca="false">IFERROR(AJ9*1000/BT9,"")</f>
        <v>114.231810985912</v>
      </c>
      <c r="CM9" s="24" t="n">
        <f aca="false">IFERROR(AK9*1000/BU9,"")</f>
        <v>182.316426994451</v>
      </c>
    </row>
    <row r="10" customFormat="false" ht="15" hidden="false" customHeight="true" outlineLevel="0" collapsed="false">
      <c r="A10" s="1" t="n">
        <v>2020</v>
      </c>
      <c r="B10" s="24" t="n">
        <v>718178.009</v>
      </c>
      <c r="C10" s="24" t="n">
        <v>77730.91</v>
      </c>
      <c r="D10" s="24" t="n">
        <v>2162.021</v>
      </c>
      <c r="E10" s="24" t="n">
        <v>11836.381</v>
      </c>
      <c r="F10" s="24" t="n">
        <v>67579.788</v>
      </c>
      <c r="G10" s="24" t="n">
        <v>25989.075</v>
      </c>
      <c r="H10" s="24" t="n">
        <v>40538.131</v>
      </c>
      <c r="I10" s="24" t="n">
        <v>77421.052</v>
      </c>
      <c r="J10" s="24" t="n">
        <v>67358.733</v>
      </c>
      <c r="K10" s="24" t="n">
        <v>70083.509</v>
      </c>
      <c r="L10" s="24" t="n">
        <v>21589.111</v>
      </c>
      <c r="M10" s="24" t="n">
        <v>11486.739</v>
      </c>
      <c r="N10" s="24" t="n">
        <v>21903.913</v>
      </c>
      <c r="O10" s="24" t="n">
        <v>1902.961</v>
      </c>
      <c r="P10" s="24" t="n">
        <v>107670.658</v>
      </c>
      <c r="Q10" s="24" t="n">
        <v>17181.668</v>
      </c>
      <c r="R10" s="24" t="n">
        <v>16230.259</v>
      </c>
      <c r="S10" s="24" t="n">
        <v>30456.48</v>
      </c>
      <c r="T10" s="24" t="n">
        <v>2415234.73</v>
      </c>
      <c r="U10" s="24" t="n">
        <v>329939.074</v>
      </c>
      <c r="V10" s="24" t="n">
        <v>5038.139</v>
      </c>
      <c r="W10" s="24" t="n">
        <v>61301.121</v>
      </c>
      <c r="X10" s="24" t="n">
        <v>410928.121</v>
      </c>
      <c r="Y10" s="24" t="n">
        <v>177396.137</v>
      </c>
      <c r="Z10" s="24" t="n">
        <v>118174.744</v>
      </c>
      <c r="AA10" s="24" t="n">
        <v>194385.071</v>
      </c>
      <c r="AB10" s="24" t="n">
        <v>179345.39</v>
      </c>
      <c r="AC10" s="24" t="n">
        <v>181012.934</v>
      </c>
      <c r="AD10" s="24" t="n">
        <v>52770.782</v>
      </c>
      <c r="AE10" s="24" t="n">
        <v>30358.753</v>
      </c>
      <c r="AF10" s="24" t="n">
        <v>66058.268</v>
      </c>
      <c r="AG10" s="24" t="n">
        <v>4113.367</v>
      </c>
      <c r="AH10" s="24" t="n">
        <v>279013.008</v>
      </c>
      <c r="AI10" s="24" t="n">
        <v>68811.671</v>
      </c>
      <c r="AJ10" s="24" t="n">
        <v>39970.317</v>
      </c>
      <c r="AK10" s="24" t="n">
        <v>91215.196</v>
      </c>
      <c r="AL10" s="25" t="n">
        <f aca="false">IFERROR(B10/T10,"")</f>
        <v>0.297353296588278</v>
      </c>
      <c r="AM10" s="25" t="n">
        <f aca="false">IFERROR(C10/U10,"")</f>
        <v>0.235591708061834</v>
      </c>
      <c r="AN10" s="25" t="n">
        <f aca="false">IFERROR(D10/V10,"")</f>
        <v>0.429130875507802</v>
      </c>
      <c r="AO10" s="25" t="n">
        <f aca="false">IFERROR(E10/W10,"")</f>
        <v>0.193085881741053</v>
      </c>
      <c r="AP10" s="25" t="n">
        <f aca="false">IFERROR(F10/X10,"")</f>
        <v>0.16445646950504</v>
      </c>
      <c r="AQ10" s="25" t="n">
        <f aca="false">IFERROR(G10/Y10,"")</f>
        <v>0.146503049274404</v>
      </c>
      <c r="AR10" s="25" t="n">
        <f aca="false">IFERROR(H10/Z10,"")</f>
        <v>0.343035488191961</v>
      </c>
      <c r="AS10" s="25" t="n">
        <f aca="false">IFERROR(I10/AA10,"")</f>
        <v>0.398287026887986</v>
      </c>
      <c r="AT10" s="25" t="n">
        <f aca="false">IFERROR(J10/AB10,"")</f>
        <v>0.375581067347201</v>
      </c>
      <c r="AU10" s="25" t="n">
        <f aca="false">IFERROR(K10/AC10,"")</f>
        <v>0.387174040281564</v>
      </c>
      <c r="AV10" s="25" t="n">
        <f aca="false">IFERROR(L10/AD10,"")</f>
        <v>0.40911106831807</v>
      </c>
      <c r="AW10" s="25" t="n">
        <f aca="false">IFERROR(M10/AE10,"")</f>
        <v>0.378366627904644</v>
      </c>
      <c r="AX10" s="25" t="n">
        <f aca="false">IFERROR(N10/AF10,"")</f>
        <v>0.331584730619943</v>
      </c>
      <c r="AY10" s="25" t="n">
        <f aca="false">IFERROR(O10/AG10,"")</f>
        <v>0.462628547367643</v>
      </c>
      <c r="AZ10" s="25" t="n">
        <f aca="false">IFERROR(P10/AH10,"")</f>
        <v>0.385898344925911</v>
      </c>
      <c r="BA10" s="25" t="n">
        <f aca="false">IFERROR(Q10/AI10,"")</f>
        <v>0.249691189740182</v>
      </c>
      <c r="BB10" s="25" t="n">
        <f aca="false">IFERROR(R10/AJ10,"")</f>
        <v>0.406057800342189</v>
      </c>
      <c r="BC10" s="25" t="n">
        <f aca="false">IFERROR(S10/AK10,"")</f>
        <v>0.333896996724099</v>
      </c>
      <c r="BD10" s="24" t="n">
        <v>11812678</v>
      </c>
      <c r="BE10" s="24" t="n">
        <v>1577804</v>
      </c>
      <c r="BF10" s="24" t="n">
        <v>70719</v>
      </c>
      <c r="BG10" s="24" t="n">
        <v>106911</v>
      </c>
      <c r="BH10" s="24" t="n">
        <v>811853</v>
      </c>
      <c r="BI10" s="24" t="n">
        <v>268021</v>
      </c>
      <c r="BJ10" s="24" t="n">
        <v>791491</v>
      </c>
      <c r="BK10" s="24" t="n">
        <v>1404201</v>
      </c>
      <c r="BL10" s="24" t="n">
        <v>1046936</v>
      </c>
      <c r="BM10" s="24" t="n">
        <v>817443</v>
      </c>
      <c r="BN10" s="24" t="n">
        <v>273040</v>
      </c>
      <c r="BO10" s="24" t="n">
        <v>103476</v>
      </c>
      <c r="BP10" s="24" t="n">
        <v>347876</v>
      </c>
      <c r="BQ10" s="24" t="n">
        <v>29135</v>
      </c>
      <c r="BR10" s="24" t="n">
        <v>1588370</v>
      </c>
      <c r="BS10" s="24" t="n">
        <v>226410</v>
      </c>
      <c r="BT10" s="24" t="n">
        <v>370153</v>
      </c>
      <c r="BU10" s="24" t="n">
        <v>532428</v>
      </c>
      <c r="BV10" s="24" t="n">
        <f aca="false">IFERROR(T10*1000/BD10,"")</f>
        <v>204.461234785203</v>
      </c>
      <c r="BW10" s="24" t="n">
        <f aca="false">IFERROR(U10*1000/BE10,"")</f>
        <v>209.112839110561</v>
      </c>
      <c r="BX10" s="24" t="n">
        <f aca="false">IFERROR(V10*1000/BF10,"")</f>
        <v>71.2416606569663</v>
      </c>
      <c r="BY10" s="24" t="n">
        <f aca="false">IFERROR(W10*1000/BG10,"")</f>
        <v>573.384600274995</v>
      </c>
      <c r="BZ10" s="24" t="n">
        <f aca="false">IFERROR(X10*1000/BH10,"")</f>
        <v>506.16074708106</v>
      </c>
      <c r="CA10" s="24" t="n">
        <f aca="false">IFERROR(Y10*1000/BI10,"")</f>
        <v>661.874021065514</v>
      </c>
      <c r="CB10" s="24" t="n">
        <f aca="false">IFERROR(Z10*1000/BJ10,"")</f>
        <v>149.306491166672</v>
      </c>
      <c r="CC10" s="24" t="n">
        <f aca="false">IFERROR(AA10*1000/BK10,"")</f>
        <v>138.431087144932</v>
      </c>
      <c r="CD10" s="24" t="n">
        <f aca="false">IFERROR(AB10*1000/BL10,"")</f>
        <v>171.305017689716</v>
      </c>
      <c r="CE10" s="24" t="n">
        <f aca="false">IFERROR(AC10*1000/BM10,"")</f>
        <v>221.437988948465</v>
      </c>
      <c r="CF10" s="24" t="n">
        <f aca="false">IFERROR(AD10*1000/BN10,"")</f>
        <v>193.271249633753</v>
      </c>
      <c r="CG10" s="24" t="n">
        <f aca="false">IFERROR(AE10*1000/BO10,"")</f>
        <v>293.389317329622</v>
      </c>
      <c r="CH10" s="24" t="n">
        <f aca="false">IFERROR(AF10*1000/BP10,"")</f>
        <v>189.890271246076</v>
      </c>
      <c r="CI10" s="24" t="n">
        <f aca="false">IFERROR(AG10*1000/BQ10,"")</f>
        <v>141.183010125279</v>
      </c>
      <c r="CJ10" s="24" t="n">
        <f aca="false">IFERROR(AH10*1000/BR10,"")</f>
        <v>175.659958322053</v>
      </c>
      <c r="CK10" s="24" t="n">
        <f aca="false">IFERROR(AI10*1000/BS10,"")</f>
        <v>303.925051897001</v>
      </c>
      <c r="CL10" s="24" t="n">
        <f aca="false">IFERROR(AJ10*1000/BT10,"")</f>
        <v>107.983231258426</v>
      </c>
      <c r="CM10" s="24" t="n">
        <f aca="false">IFERROR(AK10*1000/BU10,"")</f>
        <v>171.319307023673</v>
      </c>
    </row>
    <row r="11" customFormat="false" ht="15" hidden="false" customHeight="true" outlineLevel="0" collapsed="false">
      <c r="A11" s="1" t="n">
        <v>2021</v>
      </c>
      <c r="B11" s="24" t="n">
        <v>758893.232</v>
      </c>
      <c r="C11" s="24" t="n">
        <v>82829.645</v>
      </c>
      <c r="D11" s="24" t="n">
        <v>2381.683</v>
      </c>
      <c r="E11" s="24" t="n">
        <v>11526.435</v>
      </c>
      <c r="F11" s="24" t="n">
        <v>71884.718</v>
      </c>
      <c r="G11" s="24" t="n">
        <v>28330.178</v>
      </c>
      <c r="H11" s="24" t="n">
        <v>43494.913</v>
      </c>
      <c r="I11" s="24" t="n">
        <v>81744.701</v>
      </c>
      <c r="J11" s="24" t="n">
        <v>71130.294</v>
      </c>
      <c r="K11" s="24" t="n">
        <v>72084.578</v>
      </c>
      <c r="L11" s="24" t="n">
        <v>22308.746</v>
      </c>
      <c r="M11" s="24" t="n">
        <v>11888.425</v>
      </c>
      <c r="N11" s="24" t="n">
        <v>23739.789</v>
      </c>
      <c r="O11" s="24" t="n">
        <v>2104.623</v>
      </c>
      <c r="P11" s="24" t="n">
        <v>111838.88</v>
      </c>
      <c r="Q11" s="24" t="n">
        <v>17804.629</v>
      </c>
      <c r="R11" s="24" t="n">
        <v>17193.827</v>
      </c>
      <c r="S11" s="24" t="n">
        <v>33453.599</v>
      </c>
      <c r="T11" s="24" t="n">
        <v>2866714.637</v>
      </c>
      <c r="U11" s="24" t="n">
        <v>363680.5</v>
      </c>
      <c r="V11" s="24" t="n">
        <v>5706.422</v>
      </c>
      <c r="W11" s="24" t="n">
        <v>143886.536</v>
      </c>
      <c r="X11" s="24" t="n">
        <v>489471.825</v>
      </c>
      <c r="Y11" s="24" t="n">
        <v>192795.943</v>
      </c>
      <c r="Z11" s="24" t="n">
        <v>142876.09</v>
      </c>
      <c r="AA11" s="24" t="n">
        <v>226415.573</v>
      </c>
      <c r="AB11" s="24" t="n">
        <v>203485.576</v>
      </c>
      <c r="AC11" s="24" t="n">
        <v>192834.339</v>
      </c>
      <c r="AD11" s="24" t="n">
        <v>57385.316</v>
      </c>
      <c r="AE11" s="24" t="n">
        <v>33910.997</v>
      </c>
      <c r="AF11" s="24" t="n">
        <v>76077.721</v>
      </c>
      <c r="AG11" s="24" t="n">
        <v>5121.769</v>
      </c>
      <c r="AH11" s="24" t="n">
        <v>312312.489</v>
      </c>
      <c r="AI11" s="24" t="n">
        <v>76470.592</v>
      </c>
      <c r="AJ11" s="24" t="n">
        <v>43854.242</v>
      </c>
      <c r="AK11" s="24" t="n">
        <v>103747.172</v>
      </c>
      <c r="AL11" s="25" t="n">
        <f aca="false">IFERROR(B11/T11,"")</f>
        <v>0.264725767331407</v>
      </c>
      <c r="AM11" s="25" t="n">
        <f aca="false">IFERROR(C11/U11,"")</f>
        <v>0.2277538801228</v>
      </c>
      <c r="AN11" s="25" t="n">
        <f aca="false">IFERROR(D11/V11,"")</f>
        <v>0.417368887194112</v>
      </c>
      <c r="AO11" s="25" t="n">
        <f aca="false">IFERROR(E11/W11,"")</f>
        <v>0.080107808002272</v>
      </c>
      <c r="AP11" s="25" t="n">
        <f aca="false">IFERROR(F11/X11,"")</f>
        <v>0.14686180966596</v>
      </c>
      <c r="AQ11" s="25" t="n">
        <f aca="false">IFERROR(G11/Y11,"")</f>
        <v>0.146943849331933</v>
      </c>
      <c r="AR11" s="25" t="n">
        <f aca="false">IFERROR(H11/Z11,"")</f>
        <v>0.304424015242858</v>
      </c>
      <c r="AS11" s="25" t="n">
        <f aca="false">IFERROR(I11/AA11,"")</f>
        <v>0.361038332818211</v>
      </c>
      <c r="AT11" s="25" t="n">
        <f aca="false">IFERROR(J11/AB11,"")</f>
        <v>0.349559390882821</v>
      </c>
      <c r="AU11" s="25" t="n">
        <f aca="false">IFERROR(K11/AC11,"")</f>
        <v>0.373816086770728</v>
      </c>
      <c r="AV11" s="25" t="n">
        <f aca="false">IFERROR(L11/AD11,"")</f>
        <v>0.388753561973938</v>
      </c>
      <c r="AW11" s="25" t="n">
        <f aca="false">IFERROR(M11/AE11,"")</f>
        <v>0.350577277335727</v>
      </c>
      <c r="AX11" s="25" t="n">
        <f aca="false">IFERROR(N11/AF11,"")</f>
        <v>0.312046531993249</v>
      </c>
      <c r="AY11" s="25" t="n">
        <f aca="false">IFERROR(O11/AG11,"")</f>
        <v>0.410917204583026</v>
      </c>
      <c r="AZ11" s="25" t="n">
        <f aca="false">IFERROR(P11/AH11,"")</f>
        <v>0.358099288178002</v>
      </c>
      <c r="BA11" s="25" t="n">
        <f aca="false">IFERROR(Q11/AI11,"")</f>
        <v>0.232829752383766</v>
      </c>
      <c r="BB11" s="25" t="n">
        <f aca="false">IFERROR(R11/AJ11,"")</f>
        <v>0.392067590633536</v>
      </c>
      <c r="BC11" s="25" t="n">
        <f aca="false">IFERROR(S11/AK11,"")</f>
        <v>0.322453117083519</v>
      </c>
      <c r="BD11" s="24" t="n">
        <v>11885322</v>
      </c>
      <c r="BE11" s="24" t="n">
        <v>1602168</v>
      </c>
      <c r="BF11" s="24" t="n">
        <v>68933</v>
      </c>
      <c r="BG11" s="24" t="n">
        <v>102458</v>
      </c>
      <c r="BH11" s="24" t="n">
        <v>850358</v>
      </c>
      <c r="BI11" s="24" t="n">
        <v>288744</v>
      </c>
      <c r="BJ11" s="24" t="n">
        <v>804754</v>
      </c>
      <c r="BK11" s="24" t="n">
        <v>1382920</v>
      </c>
      <c r="BL11" s="24" t="n">
        <v>1047807</v>
      </c>
      <c r="BM11" s="24" t="n">
        <v>813802</v>
      </c>
      <c r="BN11" s="24" t="n">
        <v>270168</v>
      </c>
      <c r="BO11" s="24" t="n">
        <v>103724</v>
      </c>
      <c r="BP11" s="24" t="n">
        <v>359637</v>
      </c>
      <c r="BQ11" s="24" t="n">
        <v>31452</v>
      </c>
      <c r="BR11" s="24" t="n">
        <v>1604493</v>
      </c>
      <c r="BS11" s="24" t="n">
        <v>236043</v>
      </c>
      <c r="BT11" s="24" t="n">
        <v>363758</v>
      </c>
      <c r="BU11" s="24" t="n">
        <v>542677</v>
      </c>
      <c r="BV11" s="24" t="n">
        <f aca="false">IFERROR(T11*1000/BD11,"")</f>
        <v>241.197894091553</v>
      </c>
      <c r="BW11" s="24" t="n">
        <f aca="false">IFERROR(U11*1000/BE11,"")</f>
        <v>226.992737340903</v>
      </c>
      <c r="BX11" s="24" t="n">
        <f aca="false">IFERROR(V11*1000/BF11,"")</f>
        <v>82.7821507840947</v>
      </c>
      <c r="BY11" s="24" t="n">
        <f aca="false">IFERROR(W11*1000/BG11,"")</f>
        <v>1404.3465224775</v>
      </c>
      <c r="BZ11" s="24" t="n">
        <f aca="false">IFERROR(X11*1000/BH11,"")</f>
        <v>575.606773852895</v>
      </c>
      <c r="CA11" s="24" t="n">
        <f aca="false">IFERROR(Y11*1000/BI11,"")</f>
        <v>667.705451888178</v>
      </c>
      <c r="CB11" s="24" t="n">
        <f aca="false">IFERROR(Z11*1000/BJ11,"")</f>
        <v>177.540080571206</v>
      </c>
      <c r="CC11" s="24" t="n">
        <f aca="false">IFERROR(AA11*1000/BK11,"")</f>
        <v>163.722827784687</v>
      </c>
      <c r="CD11" s="24" t="n">
        <f aca="false">IFERROR(AB11*1000/BL11,"")</f>
        <v>194.201390141505</v>
      </c>
      <c r="CE11" s="24" t="n">
        <f aca="false">IFERROR(AC11*1000/BM11,"")</f>
        <v>236.954860027378</v>
      </c>
      <c r="CF11" s="24" t="n">
        <f aca="false">IFERROR(AD11*1000/BN11,"")</f>
        <v>212.406043646916</v>
      </c>
      <c r="CG11" s="24" t="n">
        <f aca="false">IFERROR(AE11*1000/BO11,"")</f>
        <v>326.934913809726</v>
      </c>
      <c r="CH11" s="24" t="n">
        <f aca="false">IFERROR(AF11*1000/BP11,"")</f>
        <v>211.54030591958</v>
      </c>
      <c r="CI11" s="24" t="n">
        <f aca="false">IFERROR(AG11*1000/BQ11,"")</f>
        <v>162.843984484294</v>
      </c>
      <c r="CJ11" s="24" t="n">
        <f aca="false">IFERROR(AH11*1000/BR11,"")</f>
        <v>194.648707722626</v>
      </c>
      <c r="CK11" s="24" t="n">
        <f aca="false">IFERROR(AI11*1000/BS11,"")</f>
        <v>323.968903970887</v>
      </c>
      <c r="CL11" s="24" t="n">
        <f aca="false">IFERROR(AJ11*1000/BT11,"")</f>
        <v>120.558838568499</v>
      </c>
      <c r="CM11" s="24" t="n">
        <f aca="false">IFERROR(AK11*1000/BU11,"")</f>
        <v>191.176652041638</v>
      </c>
    </row>
    <row r="13" customFormat="false" ht="15" hidden="false" customHeight="true" outlineLevel="0" collapsed="false">
      <c r="A13" s="10" t="s">
        <v>409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2026-08-07T21:25:09Z</dcterms:created>
  <dc:creator>openpyxl</dc:creator>
  <dc:description/>
  <dc:language>en-US</dc:language>
  <cp:lastModifiedBy/>
  <dcterms:modified xsi:type="dcterms:W3CDTF">2026-08-10T17:53:51Z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